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drawings/drawing1.xml" ContentType="application/vnd.openxmlformats-officedocument.drawing+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charts/chart1.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01_README" sheetId="1" state="visible" r:id="rId1"/>
    <sheet name="02_MENGEN" sheetId="2" state="visible" r:id="rId2"/>
    <sheet name="03_LV" sheetId="3" state="visible" r:id="rId3"/>
    <sheet name="04_KOSTEN" sheetId="4" state="visible" r:id="rId4"/>
    <sheet name="05_TERMINE" sheetId="5" state="visible" r:id="rId5"/>
    <sheet name="06_STUNDEN" sheetId="6" state="visible" r:id="rId6"/>
    <sheet name="07_STOFFBILANZ" sheetId="7" state="visible" r:id="rId7"/>
    <sheet name="08_VERGABERASTER" sheetId="8" state="visible" r:id="rId8"/>
    <sheet name="09_QUELLEN" sheetId="9" state="visible" r:id="rId9"/>
  </sheets>
  <definedNames/>
  <calcPr calcId="124519" fullCalcOnLoad="1"/>
</workbook>
</file>

<file path=xl/styles.xml><?xml version="1.0" encoding="utf-8"?>
<styleSheet xmlns="http://schemas.openxmlformats.org/spreadsheetml/2006/main">
  <numFmts count="3">
    <numFmt numFmtId="164" formatCode="#,##0.00\ &quot;€&quot;"/>
    <numFmt numFmtId="165" formatCode="0.0%"/>
    <numFmt numFmtId="166" formatCode="+0.0%;-0.0%;0.0%"/>
  </numFmts>
  <fonts count="8">
    <font>
      <name val="Calibri"/>
      <family val="2"/>
      <color theme="1"/>
      <sz val="11"/>
      <scheme val="minor"/>
    </font>
    <font>
      <name val="Calibri"/>
      <b val="1"/>
      <color rgb="001A1A1A"/>
      <sz val="15"/>
    </font>
    <font>
      <name val="Calibri"/>
      <color rgb="006B6B6B"/>
      <sz val="9"/>
    </font>
    <font>
      <name val="Calibri"/>
      <b val="1"/>
      <color rgb="002F5D50"/>
      <sz val="11.5"/>
    </font>
    <font>
      <name val="Calibri"/>
      <b val="1"/>
      <color rgb="002F5D50"/>
      <sz val="10"/>
    </font>
    <font>
      <name val="Calibri"/>
      <color rgb="001A1A1A"/>
      <sz val="10"/>
    </font>
    <font>
      <name val="Calibri"/>
      <b val="1"/>
      <color rgb="00FFFFFF"/>
      <sz val="10"/>
    </font>
    <font>
      <name val="Calibri"/>
      <b val="1"/>
      <color rgb="001A1A1A"/>
      <sz val="10"/>
    </font>
  </fonts>
  <fills count="5">
    <fill>
      <patternFill/>
    </fill>
    <fill>
      <patternFill patternType="gray125"/>
    </fill>
    <fill>
      <patternFill patternType="solid">
        <fgColor rgb="00FBE9E7"/>
      </patternFill>
    </fill>
    <fill>
      <patternFill patternType="solid">
        <fgColor rgb="002F5D50"/>
      </patternFill>
    </fill>
    <fill>
      <patternFill patternType="solid">
        <fgColor rgb="00F4F1EC"/>
      </patternFill>
    </fill>
  </fills>
  <borders count="2">
    <border>
      <left/>
      <right/>
      <top/>
      <bottom/>
      <diagonal/>
    </border>
    <border>
      <left style="thin">
        <color rgb="00D8D4CE"/>
      </left>
      <right style="thin">
        <color rgb="00D8D4CE"/>
      </right>
      <top style="thin">
        <color rgb="00D8D4CE"/>
      </top>
      <bottom style="thin">
        <color rgb="00D8D4CE"/>
      </bottom>
    </border>
  </borders>
  <cellStyleXfs count="1">
    <xf numFmtId="0" fontId="0" fillId="0" borderId="0"/>
  </cellStyleXfs>
  <cellXfs count="38">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xf>
    <xf numFmtId="0" fontId="5" fillId="0" borderId="0" applyAlignment="1" pivotButton="0" quotePrefix="0" xfId="0">
      <alignment vertical="top" wrapText="1"/>
    </xf>
    <xf numFmtId="0" fontId="4" fillId="2" borderId="0" applyAlignment="1" pivotButton="0" quotePrefix="0" xfId="0">
      <alignment vertical="top"/>
    </xf>
    <xf numFmtId="0" fontId="5" fillId="2" borderId="0" applyAlignment="1" pivotButton="0" quotePrefix="0" xfId="0">
      <alignment vertical="top" wrapText="1"/>
    </xf>
    <xf numFmtId="0" fontId="6" fillId="3" borderId="1" applyAlignment="1" pivotButton="0" quotePrefix="0" xfId="0">
      <alignment horizontal="center" vertical="center" wrapText="1"/>
    </xf>
    <xf numFmtId="0" fontId="5" fillId="0" borderId="1" applyAlignment="1" pivotButton="0" quotePrefix="0" xfId="0">
      <alignment vertical="top"/>
    </xf>
    <xf numFmtId="4" fontId="5" fillId="0" borderId="1" applyAlignment="1" pivotButton="0" quotePrefix="0" xfId="0">
      <alignment vertical="top"/>
    </xf>
    <xf numFmtId="0" fontId="5" fillId="0" borderId="1" applyAlignment="1" pivotButton="0" quotePrefix="0" xfId="0">
      <alignment vertical="top" wrapText="1"/>
    </xf>
    <xf numFmtId="0" fontId="7" fillId="4" borderId="1" applyAlignment="1" pivotButton="0" quotePrefix="0" xfId="0">
      <alignment vertical="top"/>
    </xf>
    <xf numFmtId="4" fontId="7" fillId="4" borderId="1" applyAlignment="1" pivotButton="0" quotePrefix="0" xfId="0">
      <alignment vertical="top"/>
    </xf>
    <xf numFmtId="0" fontId="7" fillId="4" borderId="1" applyAlignment="1" pivotButton="0" quotePrefix="0" xfId="0">
      <alignment vertical="top" wrapText="1"/>
    </xf>
    <xf numFmtId="0" fontId="7" fillId="0" borderId="1" applyAlignment="1" pivotButton="0" quotePrefix="0" xfId="0">
      <alignment vertical="top"/>
    </xf>
    <xf numFmtId="0" fontId="7" fillId="0" borderId="1" applyAlignment="1" pivotButton="0" quotePrefix="0" xfId="0">
      <alignment vertical="top" wrapText="1"/>
    </xf>
    <xf numFmtId="0" fontId="5" fillId="2" borderId="1" applyAlignment="1" pivotButton="0" quotePrefix="0" xfId="0">
      <alignment vertical="top"/>
    </xf>
    <xf numFmtId="4" fontId="5" fillId="2" borderId="1" applyAlignment="1" pivotButton="0" quotePrefix="0" xfId="0">
      <alignment vertical="top"/>
    </xf>
    <xf numFmtId="0" fontId="5" fillId="2" borderId="1" applyAlignment="1" pivotButton="0" quotePrefix="0" xfId="0">
      <alignment vertical="top" wrapText="1"/>
    </xf>
    <xf numFmtId="0" fontId="7" fillId="4" borderId="1" pivotButton="0" quotePrefix="0" xfId="0"/>
    <xf numFmtId="0" fontId="0" fillId="4" borderId="1" pivotButton="0" quotePrefix="0" xfId="0"/>
    <xf numFmtId="164" fontId="7" fillId="4" borderId="1" pivotButton="0" quotePrefix="0" xfId="0"/>
    <xf numFmtId="164" fontId="5" fillId="0" borderId="1" applyAlignment="1" pivotButton="0" quotePrefix="0" xfId="0">
      <alignment vertical="top"/>
    </xf>
    <xf numFmtId="164" fontId="5" fillId="2" borderId="1" applyAlignment="1" pivotButton="0" quotePrefix="0" xfId="0">
      <alignment vertical="top"/>
    </xf>
    <xf numFmtId="0" fontId="2" fillId="0" borderId="0" applyAlignment="1" pivotButton="0" quotePrefix="0" xfId="0">
      <alignment wrapText="1"/>
    </xf>
    <xf numFmtId="165" fontId="5" fillId="0" borderId="1" applyAlignment="1" pivotButton="0" quotePrefix="0" xfId="0">
      <alignment vertical="top"/>
    </xf>
    <xf numFmtId="164" fontId="7" fillId="4" borderId="1" applyAlignment="1" pivotButton="0" quotePrefix="0" xfId="0">
      <alignment vertical="top"/>
    </xf>
    <xf numFmtId="165" fontId="7" fillId="4" borderId="1" applyAlignment="1" pivotButton="0" quotePrefix="0" xfId="0">
      <alignment vertical="top"/>
    </xf>
    <xf numFmtId="9" fontId="5" fillId="0" borderId="1" applyAlignment="1" pivotButton="0" quotePrefix="0" xfId="0">
      <alignment vertical="top"/>
    </xf>
    <xf numFmtId="164" fontId="7" fillId="0" borderId="1" applyAlignment="1" pivotButton="0" quotePrefix="0" xfId="0">
      <alignment vertical="top"/>
    </xf>
    <xf numFmtId="0" fontId="5" fillId="4" borderId="1" applyAlignment="1" pivotButton="0" quotePrefix="0" xfId="0">
      <alignment vertical="top"/>
    </xf>
    <xf numFmtId="3" fontId="5" fillId="0" borderId="1" applyAlignment="1" pivotButton="0" quotePrefix="0" xfId="0">
      <alignment vertical="top"/>
    </xf>
    <xf numFmtId="3" fontId="7" fillId="4" borderId="1" applyAlignment="1" pivotButton="0" quotePrefix="0" xfId="0">
      <alignment vertical="top"/>
    </xf>
    <xf numFmtId="166" fontId="5" fillId="2" borderId="1" applyAlignment="1" pivotButton="0" quotePrefix="0" xfId="0">
      <alignment vertical="top"/>
    </xf>
    <xf numFmtId="166" fontId="5" fillId="0" borderId="1" applyAlignment="1" pivotButton="0" quotePrefix="0" xfId="0">
      <alignment vertical="top"/>
    </xf>
    <xf numFmtId="166" fontId="7" fillId="4" borderId="1" applyAlignment="1" pivotButton="0" quotePrefix="0" xfId="0">
      <alignment vertical="top"/>
    </xf>
    <xf numFmtId="3" fontId="5" fillId="2" borderId="1"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styles" Target="styles.xml" Id="rId10" /><Relationship Type="http://schemas.openxmlformats.org/officeDocument/2006/relationships/theme" Target="theme/theme1.xml" Id="rId11" /></Relationships>
</file>

<file path=xl/charts/chart1.xml><?xml version="1.0" encoding="utf-8"?>
<chartSpace xmlns:a="http://schemas.openxmlformats.org/drawingml/2006/main" xmlns="http://schemas.openxmlformats.org/drawingml/2006/chart">
  <chart>
    <title>
      <tx>
        <rich>
          <a:bodyPr/>
          <a:p>
            <a:pPr>
              <a:defRPr/>
            </a:pPr>
            <a:r>
              <a:t>Zeitaufwand nach Tätigkeit</a:t>
            </a:r>
          </a:p>
        </rich>
      </tx>
    </title>
    <plotArea>
      <pieChart>
        <varyColors val="1"/>
        <ser>
          <idx val="0"/>
          <order val="0"/>
          <spPr>
            <a:ln>
              <a:prstDash val="solid"/>
            </a:ln>
          </spPr>
          <cat>
            <numRef>
              <f>'06_STUNDEN'!$B$5:$B$10</f>
            </numRef>
          </cat>
          <val>
            <numRef>
              <f>'06_STUNDEN'!$C$5:$C$10</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 /></Relationships>
</file>

<file path=xl/drawings/drawing1.xml><?xml version="1.0" encoding="utf-8"?>
<wsDr xmlns:a="http://schemas.openxmlformats.org/drawingml/2006/main" xmlns:c="http://schemas.openxmlformats.org/drawingml/2006/chart" xmlns:r="http://schemas.openxmlformats.org/officeDocument/2006/relationships" xmlns="http://schemas.openxmlformats.org/drawingml/2006/spreadsheetDrawing">
  <oneCellAnchor>
    <from>
      <col>0</col>
      <colOff>0</colOff>
      <row>16</row>
      <rowOff>0</rowOff>
    </from>
    <ext cx="5040000" cy="2880000"/>
    <graphicFrame>
      <nvGraphicFramePr>
        <cNvPr id="1" name="Chart 1"/>
        <cNvGraphicFramePr/>
      </nvGraphicFramePr>
      <xfrm/>
      <a:graphic>
        <a:graphicData uri="http://schemas.openxmlformats.org/drawingml/2006/chart">
          <c:chart r:id="rId1"/>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1:C22"/>
  <sheetViews>
    <sheetView showGridLines="0" workbookViewId="0">
      <selection activeCell="A1" sqref="A1"/>
    </sheetView>
  </sheetViews>
  <sheetFormatPr baseColWidth="8" defaultRowHeight="15"/>
  <cols>
    <col width="3" customWidth="1" min="1" max="1"/>
    <col width="32" customWidth="1" min="2" max="2"/>
    <col width="96" customWidth="1" min="3" max="3"/>
  </cols>
  <sheetData>
    <row r="1">
      <c r="A1" s="1" t="inlineStr">
        <is>
          <t>Vom Entwurf zur Ausschreibung und Projektsteuerung</t>
        </is>
      </c>
    </row>
    <row r="2">
      <c r="A2" s="2" t="inlineStr">
        <is>
          <t>BOKU-Baupraktikum Groß-Enzersdorf, Kleingruppe Damm · Sommersemester 2025 · nachträgliche Aufbereitung, Stand 1. September 2026</t>
        </is>
      </c>
    </row>
    <row r="4">
      <c r="B4" s="3" t="inlineStr">
        <is>
          <t>WAS DAS IST – UND WAS NICHT</t>
        </is>
      </c>
    </row>
    <row r="5">
      <c r="B5" s="4" t="inlineStr">
        <is>
          <t>Art der Arbeit</t>
        </is>
      </c>
      <c r="C5" s="5" t="inlineStr">
        <is>
          <t>Nachträgliche strukturierte Aufbereitung eines realen Studienprojekts. Das Projekt wurde im Sommersemester 2025 geplant und in vier Tagen gebaut. Die Aufbereitung als Leistungsverzeichnis, Kostenschätzung, Termin- und Stoffbilanz ist 2026 entstanden und war nicht Teil der Lehrveranstaltung.</t>
        </is>
      </c>
    </row>
    <row r="6">
      <c r="B6" s="4" t="inlineStr">
        <is>
          <t>Was real ist</t>
        </is>
      </c>
      <c r="C6" s="5" t="inlineStr">
        <is>
          <t>Alle Mengen, alle Material- und Pflanzenzahlen, der Bauablauf, der Soll-Ist-Vergleich und der Zeitaufwand. Jede Zahl trägt in Blatt 02_MENGEN oder direkt in der Tabelle ihre Quelle: Seitenzahl im Portfolio-PDF oder Angabe im CAD-Abnahmeplan.</t>
        </is>
      </c>
    </row>
    <row r="7">
      <c r="B7" s="4" t="inlineStr">
        <is>
          <t>Was Annahme ist</t>
        </is>
      </c>
      <c r="C7" s="5" t="inlineStr">
        <is>
          <t>Sämtliche Einheitspreise. Sie sind Referenzwerte für die Portfolioaufbereitung und stammen aus keinem Angebot, keiner Auftragsabrechnung und keinem Preisspiegel. Die Kostensumme ist deshalb eine Rechenübung, kein Preis.</t>
        </is>
      </c>
    </row>
    <row r="8">
      <c r="B8" s="4" t="inlineStr">
        <is>
          <t>Was Gruppenleistung ist</t>
        </is>
      </c>
      <c r="C8" s="5" t="inlineStr">
        <is>
          <t>Planung, Bau und Dokumentation waren Arbeit der Kleingruppe. Der persönliche Zeitaufwand in Blatt 06_STUNDEN ist ausdrücklich meiner – 115 Stunden über das gesamte Projekt, nicht 115 Stunden auf der Baustelle.</t>
        </is>
      </c>
    </row>
    <row r="9">
      <c r="B9" s="4" t="inlineStr">
        <is>
          <t>Was nicht behauptet wird</t>
        </is>
      </c>
      <c r="C9" s="5" t="inlineStr">
        <is>
          <t>Keine Berufserfahrung in Ausschreibung oder Vergabe. Kein Vergabeverfahren – es gab keines. Kein Abnahmeprotokoll im vertraglichen Sinn.</t>
        </is>
      </c>
    </row>
    <row r="11">
      <c r="B11" s="3" t="inlineStr">
        <is>
          <t>DIE BLÄTTER</t>
        </is>
      </c>
    </row>
    <row r="12">
      <c r="B12" s="4" t="inlineStr">
        <is>
          <t>02_MENGEN</t>
        </is>
      </c>
      <c r="C12" s="5" t="inlineStr">
        <is>
          <t>Jede Menge mit Herleitung und Quelle. Der Ausgangspunkt für alles Weitere.</t>
        </is>
      </c>
    </row>
    <row r="13">
      <c r="B13" s="4" t="inlineStr">
        <is>
          <t>03_LV</t>
        </is>
      </c>
      <c r="C13" s="5" t="inlineStr">
        <is>
          <t>Leistungsverzeichnis: 15 Positionen in sechs Leistungsgruppen, mit Einheitspreis und Gesamtpreis.</t>
        </is>
      </c>
    </row>
    <row r="14">
      <c r="B14" s="4" t="inlineStr">
        <is>
          <t>04_KOSTEN</t>
        </is>
      </c>
      <c r="C14" s="5" t="inlineStr">
        <is>
          <t>Kostenschätzung: Zusammenstellung nach Leistungsgruppe, Annahmen und Preisherkunft.</t>
        </is>
      </c>
    </row>
    <row r="15">
      <c r="B15" s="4" t="inlineStr">
        <is>
          <t>05_TERMINE</t>
        </is>
      </c>
      <c r="C15" s="5" t="inlineStr">
        <is>
          <t>Bauablauf über vier Tage und die Soll-Ist-Gegenüberstellung aus dem Baubericht.</t>
        </is>
      </c>
    </row>
    <row r="16">
      <c r="B16" s="4" t="inlineStr">
        <is>
          <t>06_STUNDEN</t>
        </is>
      </c>
      <c r="C16" s="5" t="inlineStr">
        <is>
          <t>Persönlicher Zeitaufwand, 115 Stunden in sechs Blöcken.</t>
        </is>
      </c>
    </row>
    <row r="17">
      <c r="B17" s="4" t="inlineStr">
        <is>
          <t>07_STOFFBILANZ</t>
        </is>
      </c>
      <c r="C17" s="5" t="inlineStr">
        <is>
          <t>Material, Pflanzen und Werkzeug: geplant, tatsächlich, Abweichung, Grund.</t>
        </is>
      </c>
    </row>
    <row r="18">
      <c r="B18" s="4" t="inlineStr">
        <is>
          <t>08_VERGABERASTER</t>
        </is>
      </c>
      <c r="C18" s="5" t="inlineStr">
        <is>
          <t>Acht Prüffelder gegen die im Projekt zitierten Normen. Studienwissen, klar gekennzeichnet.</t>
        </is>
      </c>
    </row>
    <row r="19">
      <c r="B19" s="4" t="inlineStr">
        <is>
          <t>09_QUELLEN</t>
        </is>
      </c>
      <c r="C19" s="5" t="inlineStr">
        <is>
          <t>Alle verwendeten Quellen mit Seitenzahl.</t>
        </is>
      </c>
    </row>
    <row r="21">
      <c r="B21" s="3" t="inlineStr">
        <is>
          <t>EIN BEFUND, DER OFFEN BLEIBT</t>
        </is>
      </c>
    </row>
    <row r="22">
      <c r="B22" s="6" t="inlineStr">
        <is>
          <t>Substratmenge</t>
        </is>
      </c>
      <c r="C22" s="7" t="inlineStr">
        <is>
          <t>Der Baubericht beschreibt eine Schichtung von rund 10 cm Feinsubstrat und rund 5 cm Kompost (P26). Tatsächlich verbraucht wurden 3 m³ (P48). Auf die 45,7 m² Pflanzfläche gerechnet ergäbe das eine mittlere Stärke von rund 6,6 cm statt 15 cm. Die beiden Angaben lassen sich mit dem vorliegenden Material nicht zur Deckung bringen. Aufgelöst wird das hier nicht – es wird benannt.</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24"/>
  <sheetViews>
    <sheetView showGridLines="0" workbookViewId="0">
      <selection activeCell="A1" sqref="A1"/>
    </sheetView>
  </sheetViews>
  <sheetFormatPr baseColWidth="8" defaultRowHeight="15"/>
  <cols>
    <col width="34" customWidth="1" min="1" max="1"/>
    <col width="13" customWidth="1" min="2" max="2"/>
    <col width="9" customWidth="1" min="3" max="3"/>
    <col width="40" customWidth="1" min="4" max="4"/>
    <col width="46" customWidth="1" min="5" max="5"/>
  </cols>
  <sheetData>
    <row r="1">
      <c r="A1" s="1" t="inlineStr">
        <is>
          <t>02_MENGEN – Mengenherleitung</t>
        </is>
      </c>
    </row>
    <row r="2">
      <c r="A2" s="2" t="inlineStr">
        <is>
          <t>Keine Menge ohne Quelle. „P37“ heißt Portfolio-PDF Seite 37, „PLAN“ heißt Angabe im CAD-Abnahmeplan, Maßstab 1:50.</t>
        </is>
      </c>
    </row>
    <row r="4" ht="30" customHeight="1">
      <c r="A4" s="8" t="inlineStr">
        <is>
          <t>Größe</t>
        </is>
      </c>
      <c r="B4" s="8" t="inlineStr">
        <is>
          <t>Wert</t>
        </is>
      </c>
      <c r="C4" s="8" t="inlineStr">
        <is>
          <t>Einheit</t>
        </is>
      </c>
      <c r="D4" s="8" t="inlineStr">
        <is>
          <t>Quelle</t>
        </is>
      </c>
      <c r="E4" s="8" t="inlineStr">
        <is>
          <t>Wie sie zustande kommt</t>
        </is>
      </c>
    </row>
    <row r="5">
      <c r="A5" s="9" t="inlineStr">
        <is>
          <t>Pflanzung Schotter</t>
        </is>
      </c>
      <c r="B5" s="10" t="n">
        <v>12</v>
      </c>
      <c r="C5" s="9" t="inlineStr">
        <is>
          <t>m²</t>
        </is>
      </c>
      <c r="D5" s="9" t="inlineStr">
        <is>
          <t>PLAN</t>
        </is>
      </c>
      <c r="E5" s="9" t="inlineStr">
        <is>
          <t>Beschriftung im Plan</t>
        </is>
      </c>
    </row>
    <row r="6">
      <c r="A6" s="9" t="inlineStr">
        <is>
          <t>Pflanzung hoch Westhang, Rindenmulch</t>
        </is>
      </c>
      <c r="B6" s="10" t="n">
        <v>11</v>
      </c>
      <c r="C6" s="9" t="inlineStr">
        <is>
          <t>m²</t>
        </is>
      </c>
      <c r="D6" s="9" t="inlineStr">
        <is>
          <t>PLAN</t>
        </is>
      </c>
      <c r="E6" s="9" t="inlineStr">
        <is>
          <t>Beschriftung im Plan</t>
        </is>
      </c>
    </row>
    <row r="7">
      <c r="A7" s="11" t="inlineStr">
        <is>
          <t>Pflanzung Zwischendecker, Miscanthusmulch</t>
        </is>
      </c>
      <c r="B7" s="10" t="n">
        <v>10</v>
      </c>
      <c r="C7" s="9" t="inlineStr">
        <is>
          <t>m²</t>
        </is>
      </c>
      <c r="D7" s="9" t="inlineStr">
        <is>
          <t>PLAN</t>
        </is>
      </c>
      <c r="E7" s="9" t="inlineStr">
        <is>
          <t>Beschriftung im Plan</t>
        </is>
      </c>
    </row>
    <row r="8">
      <c r="A8" s="9" t="inlineStr">
        <is>
          <t>Pflanzung niedrig Westhang, Rindenmulch</t>
        </is>
      </c>
      <c r="B8" s="10" t="n">
        <v>9</v>
      </c>
      <c r="C8" s="9" t="inlineStr">
        <is>
          <t>m²</t>
        </is>
      </c>
      <c r="D8" s="9" t="inlineStr">
        <is>
          <t>PLAN</t>
        </is>
      </c>
      <c r="E8" s="9" t="inlineStr">
        <is>
          <t>Beschriftung im Plan</t>
        </is>
      </c>
    </row>
    <row r="9">
      <c r="A9" s="9" t="inlineStr">
        <is>
          <t>Gräserpflanzung</t>
        </is>
      </c>
      <c r="B9" s="10" t="n">
        <v>3.7</v>
      </c>
      <c r="C9" s="9" t="inlineStr">
        <is>
          <t>m²</t>
        </is>
      </c>
      <c r="D9" s="9" t="inlineStr">
        <is>
          <t>PLAN</t>
        </is>
      </c>
      <c r="E9" s="9" t="inlineStr">
        <is>
          <t>Beschriftung im Plan</t>
        </is>
      </c>
    </row>
    <row r="10">
      <c r="A10" s="12" t="inlineStr">
        <is>
          <t>Pflanzfläche gesamt</t>
        </is>
      </c>
      <c r="B10" s="13" t="n">
        <v>45.7</v>
      </c>
      <c r="C10" s="12" t="inlineStr">
        <is>
          <t>m²</t>
        </is>
      </c>
      <c r="D10" s="12" t="inlineStr">
        <is>
          <t>PLAN, summiert</t>
        </is>
      </c>
      <c r="E10" s="14" t="inlineStr">
        <is>
          <t>Summe der fünf Teilflächen. Gerechnet, nicht abgelesen.</t>
        </is>
      </c>
    </row>
    <row r="11">
      <c r="A11" s="9" t="inlineStr">
        <is>
          <t>Bearbeitungsfläche am Damm</t>
        </is>
      </c>
      <c r="B11" s="10" t="n">
        <v>60</v>
      </c>
      <c r="C11" s="9" t="inlineStr">
        <is>
          <t>m²</t>
        </is>
      </c>
      <c r="D11" s="9" t="inlineStr">
        <is>
          <t>P18</t>
        </is>
      </c>
      <c r="E11" s="11" t="inlineStr">
        <is>
          <t>„ein etwa 60 m² großer Bereich auf einem bestehenden Damm“. Gerundete Angabe im Bericht.</t>
        </is>
      </c>
    </row>
    <row r="13">
      <c r="A13" s="9" t="inlineStr">
        <is>
          <t>Rundholz geplant</t>
        </is>
      </c>
      <c r="B13" s="10" t="n">
        <v>26.72</v>
      </c>
      <c r="C13" s="9" t="inlineStr">
        <is>
          <t>m</t>
        </is>
      </c>
      <c r="D13" s="9" t="inlineStr">
        <is>
          <t>P47</t>
        </is>
      </c>
      <c r="E13" s="11" t="inlineStr">
        <is>
          <t>Summe der 10 in der Materialliste einzeln aufgeführten Längen.</t>
        </is>
      </c>
    </row>
    <row r="14">
      <c r="A14" s="9" t="inlineStr">
        <is>
          <t>Rundholz tatsächlich</t>
        </is>
      </c>
      <c r="B14" s="10" t="n">
        <v>45.39</v>
      </c>
      <c r="C14" s="9" t="inlineStr">
        <is>
          <t>m</t>
        </is>
      </c>
      <c r="D14" s="9" t="inlineStr">
        <is>
          <t>P47/48</t>
        </is>
      </c>
      <c r="E14" s="11" t="inlineStr">
        <is>
          <t>Summe der 21 in der Reflexionsliste einzeln aufgeführten Längen.</t>
        </is>
      </c>
    </row>
    <row r="15">
      <c r="A15" s="9" t="inlineStr">
        <is>
          <t>Rundholz, Stückzahl tatsächlich</t>
        </is>
      </c>
      <c r="B15" s="9" t="n">
        <v>21</v>
      </c>
      <c r="C15" s="9" t="inlineStr">
        <is>
          <t>Stk.</t>
        </is>
      </c>
      <c r="D15" s="9" t="inlineStr">
        <is>
          <t>P47/48</t>
        </is>
      </c>
      <c r="E15" s="11" t="inlineStr">
        <is>
          <t>Aus zehn geplanten Hölzern wurden 21 verbaute – die langen mussten geteilt werden.</t>
        </is>
      </c>
    </row>
    <row r="17">
      <c r="A17" s="15" t="inlineStr">
        <is>
          <t>Pflanzen gesetzt, gesamt</t>
        </is>
      </c>
      <c r="B17" s="15" t="n">
        <v>328</v>
      </c>
      <c r="C17" s="15" t="inlineStr">
        <is>
          <t>Stk.</t>
        </is>
      </c>
      <c r="D17" s="15" t="inlineStr">
        <is>
          <t>P51/52</t>
        </is>
      </c>
      <c r="E17" s="16" t="inlineStr">
        <is>
          <t>Summe der Stückzahlen im Bepflanzungsbericht.</t>
        </is>
      </c>
    </row>
    <row r="18">
      <c r="A18" s="9" t="inlineStr">
        <is>
          <t>davon Lieferware</t>
        </is>
      </c>
      <c r="B18" s="9" t="n">
        <v>142</v>
      </c>
      <c r="C18" s="9" t="inlineStr">
        <is>
          <t>Stk.</t>
        </is>
      </c>
      <c r="D18" s="9" t="inlineStr">
        <is>
          <t>P51/52</t>
        </is>
      </c>
      <c r="E18" s="11" t="inlineStr">
        <is>
          <t>Im Bepflanzungsbericht als „bestellt“ geführt.</t>
        </is>
      </c>
    </row>
    <row r="19">
      <c r="A19" s="9" t="inlineStr">
        <is>
          <t>davon aus dem Bestand</t>
        </is>
      </c>
      <c r="B19" s="9" t="n">
        <v>186</v>
      </c>
      <c r="C19" s="9" t="inlineStr">
        <is>
          <t>Stk.</t>
        </is>
      </c>
      <c r="D19" s="9" t="inlineStr">
        <is>
          <t>P51/52</t>
        </is>
      </c>
      <c r="E19" s="11" t="inlineStr">
        <is>
          <t>Aus den Glashäusern und angrenzenden Flächen des Versuchsgartens.</t>
        </is>
      </c>
    </row>
    <row r="20">
      <c r="A20" s="9" t="inlineStr">
        <is>
          <t>Pflanzen geplant</t>
        </is>
      </c>
      <c r="B20" s="9" t="n">
        <v>287</v>
      </c>
      <c r="C20" s="9" t="inlineStr">
        <is>
          <t>Stk.</t>
        </is>
      </c>
      <c r="D20" s="9" t="inlineStr">
        <is>
          <t>P37</t>
        </is>
      </c>
      <c r="E20" s="11" t="inlineStr">
        <is>
          <t>Summe der Pflanzenliste. Zwei Positionen sind dort ohne Stückzahl geführt; die Planzahl ist deshalb eine Untergrenze.</t>
        </is>
      </c>
    </row>
    <row r="22">
      <c r="A22" s="9" t="inlineStr">
        <is>
          <t>Substrat geplant</t>
        </is>
      </c>
      <c r="B22" s="10" t="n">
        <v>12</v>
      </c>
      <c r="C22" s="9" t="inlineStr">
        <is>
          <t>m³</t>
        </is>
      </c>
      <c r="D22" s="9" t="inlineStr">
        <is>
          <t>P37</t>
        </is>
      </c>
      <c r="E22" s="9" t="inlineStr">
        <is>
          <t>Materialliste: 12 Säcke à 1 m³.</t>
        </is>
      </c>
    </row>
    <row r="23">
      <c r="A23" s="9" t="inlineStr">
        <is>
          <t>Substrat tatsächlich</t>
        </is>
      </c>
      <c r="B23" s="10" t="n">
        <v>3</v>
      </c>
      <c r="C23" s="9" t="inlineStr">
        <is>
          <t>m³</t>
        </is>
      </c>
      <c r="D23" s="9" t="inlineStr">
        <is>
          <t>P48</t>
        </is>
      </c>
      <c r="E23" s="9" t="inlineStr">
        <is>
          <t>Materialliste Reflexion.</t>
        </is>
      </c>
    </row>
    <row r="24" ht="44" customHeight="1">
      <c r="A24" s="17" t="inlineStr">
        <is>
          <t>rechnerische mittlere Schichtstärke</t>
        </is>
      </c>
      <c r="B24" s="18" t="n">
        <v>6.6</v>
      </c>
      <c r="C24" s="17" t="inlineStr">
        <is>
          <t>cm</t>
        </is>
      </c>
      <c r="D24" s="17" t="inlineStr">
        <is>
          <t>gerechnet</t>
        </is>
      </c>
      <c r="E24" s="19" t="inlineStr">
        <is>
          <t>3 m³ auf 45,7 m². Der Bericht beschreibt 10 cm Feinsubstrat plus 5 cm Kompost (P26). Die beiden Angaben widersprechen einander; hier steht beides.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H30"/>
  <sheetViews>
    <sheetView showGridLines="0" workbookViewId="0">
      <selection activeCell="A1" sqref="A1"/>
    </sheetView>
  </sheetViews>
  <sheetFormatPr baseColWidth="8" defaultRowHeight="15"/>
  <cols>
    <col width="7" customWidth="1" min="1" max="1"/>
    <col width="30" customWidth="1" min="2" max="2"/>
    <col width="62" customWidth="1" min="3" max="3"/>
    <col width="7" customWidth="1" min="4" max="4"/>
    <col width="11" customWidth="1" min="5" max="5"/>
    <col width="30" customWidth="1" min="6" max="6"/>
    <col width="12" customWidth="1" min="7" max="7"/>
    <col width="13" customWidth="1" min="8" max="8"/>
  </cols>
  <sheetData>
    <row r="1">
      <c r="A1" s="1" t="inlineStr">
        <is>
          <t>03_LV – Leistungsverzeichnis</t>
        </is>
      </c>
    </row>
    <row r="2">
      <c r="A2" s="2" t="inlineStr">
        <is>
          <t>Mengen aus 02_MENGEN. Einheitspreise sind Referenz-/Beispielwerte für die Portfolioaufbereitung – nicht aus einem Angebot, nicht aus einer Abrechnung.</t>
        </is>
      </c>
    </row>
    <row r="4" ht="30" customHeight="1">
      <c r="A4" s="8" t="inlineStr">
        <is>
          <t>Pos.</t>
        </is>
      </c>
      <c r="B4" s="8" t="inlineStr">
        <is>
          <t>Kurztext</t>
        </is>
      </c>
      <c r="C4" s="8" t="inlineStr">
        <is>
          <t>Leistungstext</t>
        </is>
      </c>
      <c r="D4" s="8" t="inlineStr">
        <is>
          <t>EH</t>
        </is>
      </c>
      <c r="E4" s="8" t="inlineStr">
        <is>
          <t>Menge</t>
        </is>
      </c>
      <c r="F4" s="8" t="inlineStr">
        <is>
          <t>Mengenquelle</t>
        </is>
      </c>
      <c r="G4" s="8" t="inlineStr">
        <is>
          <t>EP (Referenz)</t>
        </is>
      </c>
      <c r="H4" s="8" t="inlineStr">
        <is>
          <t>Gesamtpreis</t>
        </is>
      </c>
    </row>
    <row r="5">
      <c r="A5" s="20" t="inlineStr">
        <is>
          <t>1</t>
        </is>
      </c>
      <c r="B5" s="20" t="inlineStr">
        <is>
          <t>Baustellenvorbereitung</t>
        </is>
      </c>
      <c r="C5" s="21" t="n"/>
      <c r="D5" s="21" t="n"/>
      <c r="E5" s="21" t="n"/>
      <c r="F5" s="21" t="n"/>
      <c r="G5" s="21" t="n"/>
      <c r="H5" s="22">
        <f>SUM(H6:H8)</f>
        <v/>
      </c>
    </row>
    <row r="6" ht="46" customHeight="1">
      <c r="A6" s="9" t="inlineStr">
        <is>
          <t>1.1</t>
        </is>
      </c>
      <c r="B6" s="9" t="inlineStr">
        <is>
          <t>Baustelle einrichten</t>
        </is>
      </c>
      <c r="C6" s="11" t="inlineStr">
        <is>
          <t>Baustelle einrichten und räumen, Lagerflächen für Substrat, Mulch und Pflanzen auf ebenen Bereichen anlegen, Transportwege festlegen.</t>
        </is>
      </c>
      <c r="D6" s="9" t="inlineStr">
        <is>
          <t>psch</t>
        </is>
      </c>
      <c r="E6" s="10" t="n">
        <v>1</v>
      </c>
      <c r="F6" s="9" t="inlineStr">
        <is>
          <t>P25, Kapitel 4.5 Logistik</t>
        </is>
      </c>
      <c r="G6" s="23" t="n">
        <v>180</v>
      </c>
      <c r="H6" s="23">
        <f>E6*G6</f>
        <v/>
      </c>
    </row>
    <row r="7" ht="46" customHeight="1">
      <c r="A7" s="9" t="inlineStr">
        <is>
          <t>1.2</t>
        </is>
      </c>
      <c r="B7" s="9" t="inlineStr">
        <is>
          <t>Grasnarbe abtragen</t>
        </is>
      </c>
      <c r="C7" s="11" t="inlineStr">
        <is>
          <t>Vorhandene Grasnarbe auf der Bearbeitungsfläche abtragen und abtransportieren. Im Bauablauf bereits vor Baubeginn durch das Gärtnerteam erledigt.</t>
        </is>
      </c>
      <c r="D7" s="9" t="inlineStr">
        <is>
          <t>m²</t>
        </is>
      </c>
      <c r="E7" s="10" t="n">
        <v>60</v>
      </c>
      <c r="F7" s="9" t="inlineStr">
        <is>
          <t>P18 Fläche, P23 Ausführung</t>
        </is>
      </c>
      <c r="G7" s="23" t="n">
        <v>4.2</v>
      </c>
      <c r="H7" s="23">
        <f>E7*G7</f>
        <v/>
      </c>
    </row>
    <row r="8" ht="46" customHeight="1">
      <c r="A8" s="9" t="inlineStr">
        <is>
          <t>1.3</t>
        </is>
      </c>
      <c r="B8" s="9" t="inlineStr">
        <is>
          <t>Wurzelunkräuter entfernen</t>
        </is>
      </c>
      <c r="C8" s="11" t="inlineStr">
        <is>
          <t>Tiefgehende Wurzelunkräuter, insbesondere Quecke und Distel, händisch entfernen und abtransportieren. Abtransport mit der Schubkarre, kein Anhänger verfügbar.</t>
        </is>
      </c>
      <c r="D8" s="9" t="inlineStr">
        <is>
          <t>m²</t>
        </is>
      </c>
      <c r="E8" s="10" t="n">
        <v>60</v>
      </c>
      <c r="F8" s="9" t="inlineStr">
        <is>
          <t>P18 Fläche, P23/24 Ausführung</t>
        </is>
      </c>
      <c r="G8" s="23" t="n">
        <v>3.1</v>
      </c>
      <c r="H8" s="23">
        <f>E8*G8</f>
        <v/>
      </c>
    </row>
    <row r="9">
      <c r="A9" s="20" t="inlineStr">
        <is>
          <t>2</t>
        </is>
      </c>
      <c r="B9" s="20" t="inlineStr">
        <is>
          <t>Boden- und Substratarbeiten</t>
        </is>
      </c>
      <c r="C9" s="21" t="n"/>
      <c r="D9" s="21" t="n"/>
      <c r="E9" s="21" t="n"/>
      <c r="F9" s="21" t="n"/>
      <c r="G9" s="21" t="n"/>
      <c r="H9" s="22">
        <f>SUM(H10:H12)</f>
        <v/>
      </c>
    </row>
    <row r="10" ht="46" customHeight="1">
      <c r="A10" s="9" t="inlineStr">
        <is>
          <t>2.1</t>
        </is>
      </c>
      <c r="B10" s="9" t="inlineStr">
        <is>
          <t>Boden lockern</t>
        </is>
      </c>
      <c r="C10" s="11" t="inlineStr">
        <is>
          <t>Bestehenden Boden – stark durchlässige, kalkhaltige Schwarzerde – auf der Pflanzfläche lockern und von Steinen befreien.</t>
        </is>
      </c>
      <c r="D10" s="9" t="inlineStr">
        <is>
          <t>m²</t>
        </is>
      </c>
      <c r="E10" s="10" t="n">
        <v>45.7</v>
      </c>
      <c r="F10" s="9" t="inlineStr">
        <is>
          <t>PLAN (Summe der Pflanzflächen)</t>
        </is>
      </c>
      <c r="G10" s="23" t="n">
        <v>2.6</v>
      </c>
      <c r="H10" s="23">
        <f>E10*G10</f>
        <v/>
      </c>
    </row>
    <row r="11" ht="46" customHeight="1">
      <c r="A11" s="9" t="inlineStr">
        <is>
          <t>2.2</t>
        </is>
      </c>
      <c r="B11" s="9" t="inlineStr">
        <is>
          <t>Feinsubstrat und Kompost einbauen</t>
        </is>
      </c>
      <c r="C11" s="11" t="inlineStr">
        <is>
          <t>Feinsubstrat und Kompost liefern und schichtweise aufbringen, mit Rechen gleichmäßig verteilen und leicht andrücken. Menge nach tatsächlichem Verbrauch.</t>
        </is>
      </c>
      <c r="D11" s="9" t="inlineStr">
        <is>
          <t>m³</t>
        </is>
      </c>
      <c r="E11" s="10" t="n">
        <v>3</v>
      </c>
      <c r="F11" s="9" t="inlineStr">
        <is>
          <t>P48 (Ist), geplant waren 12 m³</t>
        </is>
      </c>
      <c r="G11" s="23" t="n">
        <v>88</v>
      </c>
      <c r="H11" s="23">
        <f>E11*G11</f>
        <v/>
      </c>
    </row>
    <row r="12" ht="46" customHeight="1">
      <c r="A12" s="17" t="inlineStr">
        <is>
          <t>2.3</t>
        </is>
      </c>
      <c r="B12" s="17" t="inlineStr">
        <is>
          <t>Kies-Sand-Mischung einbauen</t>
        </is>
      </c>
      <c r="C12" s="19" t="inlineStr">
        <is>
          <t>Kies-Sand-Mischung als Bodensubstrat einbauen. ENTFÄLLT – nicht geliefert, im Bauablauf nicht eingesetzt. Position zur Vollständigkeit geführt.</t>
        </is>
      </c>
      <c r="D12" s="17" t="inlineStr">
        <is>
          <t>m³</t>
        </is>
      </c>
      <c r="E12" s="18" t="n">
        <v>0</v>
      </c>
      <c r="F12" s="17" t="inlineStr">
        <is>
          <t>P48 (Soll 1,8 m³, Ist 0)</t>
        </is>
      </c>
      <c r="G12" s="24" t="n">
        <v>62</v>
      </c>
      <c r="H12" s="24">
        <f>E12*G12</f>
        <v/>
      </c>
    </row>
    <row r="13">
      <c r="A13" s="20" t="inlineStr">
        <is>
          <t>3</t>
        </is>
      </c>
      <c r="B13" s="20" t="inlineStr">
        <is>
          <t>Hangsicherung</t>
        </is>
      </c>
      <c r="C13" s="21" t="n"/>
      <c r="D13" s="21" t="n"/>
      <c r="E13" s="21" t="n"/>
      <c r="F13" s="21" t="n"/>
      <c r="G13" s="21" t="n"/>
      <c r="H13" s="22">
        <f>SUM(H14:H16)</f>
        <v/>
      </c>
    </row>
    <row r="14" ht="46" customHeight="1">
      <c r="A14" s="9" t="inlineStr">
        <is>
          <t>3.1</t>
        </is>
      </c>
      <c r="B14" s="9" t="inlineStr">
        <is>
          <t>Rundhölzer einbauen</t>
        </is>
      </c>
      <c r="C14" s="11" t="inlineStr">
        <is>
          <t>Rundhölzer liefern, vor Ort auf Maß zuschneiden, Mulden ausheben, Hölzer einlegen, ausrichten und fixieren. Gliederung des Hangs in zwei Höhenstufen.</t>
        </is>
      </c>
      <c r="D14" s="9" t="inlineStr">
        <is>
          <t>m</t>
        </is>
      </c>
      <c r="E14" s="10" t="n">
        <v>45.39</v>
      </c>
      <c r="F14" s="9" t="inlineStr">
        <is>
          <t>P47/48 (21 Einzellängen, summiert)</t>
        </is>
      </c>
      <c r="G14" s="23" t="n">
        <v>21.5</v>
      </c>
      <c r="H14" s="23">
        <f>E14*G14</f>
        <v/>
      </c>
    </row>
    <row r="15" ht="46" customHeight="1">
      <c r="A15" s="9" t="inlineStr">
        <is>
          <t>3.2</t>
        </is>
      </c>
      <c r="B15" s="9" t="inlineStr">
        <is>
          <t>Holzpflöcke setzen</t>
        </is>
      </c>
      <c r="C15" s="11" t="inlineStr">
        <is>
          <t>Holzpflöcke zur Befestigung der Rundhölzer setzen und einschlagen.</t>
        </is>
      </c>
      <c r="D15" s="9" t="inlineStr">
        <is>
          <t>Stk.</t>
        </is>
      </c>
      <c r="E15" s="10" t="n">
        <v>9</v>
      </c>
      <c r="F15" s="9" t="inlineStr">
        <is>
          <t>P48 (Ist), geplant waren 6</t>
        </is>
      </c>
      <c r="G15" s="23" t="n">
        <v>8.4</v>
      </c>
      <c r="H15" s="23">
        <f>E15*G15</f>
        <v/>
      </c>
    </row>
    <row r="16" ht="46" customHeight="1">
      <c r="A16" s="9" t="inlineStr">
        <is>
          <t>3.3</t>
        </is>
      </c>
      <c r="B16" s="9" t="inlineStr">
        <is>
          <t>Holzbalken aus Rückbau wiederverwenden</t>
        </is>
      </c>
      <c r="C16" s="11" t="inlineStr">
        <is>
          <t>Holzbalken eines abgetragenen Hochbeets zerlegen, Nägel entfernen, auf Maß schneiden und als Hangsicherung sowie als Abgrenzung zum Weg einbauen.</t>
        </is>
      </c>
      <c r="D16" s="9" t="inlineStr">
        <is>
          <t>Stk.</t>
        </is>
      </c>
      <c r="E16" s="10" t="n">
        <v>9</v>
      </c>
      <c r="F16" s="9" t="inlineStr">
        <is>
          <t>P37 (3 × 1,2 m Hang, 6 × Abgrenzung)</t>
        </is>
      </c>
      <c r="G16" s="23" t="n">
        <v>14</v>
      </c>
      <c r="H16" s="23">
        <f>E16*G16</f>
        <v/>
      </c>
    </row>
    <row r="17">
      <c r="A17" s="20" t="inlineStr">
        <is>
          <t>4</t>
        </is>
      </c>
      <c r="B17" s="20" t="inlineStr">
        <is>
          <t>Pflanzarbeiten</t>
        </is>
      </c>
      <c r="C17" s="21" t="n"/>
      <c r="D17" s="21" t="n"/>
      <c r="E17" s="21" t="n"/>
      <c r="F17" s="21" t="n"/>
      <c r="G17" s="21" t="n"/>
      <c r="H17" s="22">
        <f>SUM(H18:H19)</f>
        <v/>
      </c>
    </row>
    <row r="18" ht="46" customHeight="1">
      <c r="A18" s="9" t="inlineStr">
        <is>
          <t>4.1</t>
        </is>
      </c>
      <c r="B18" s="9" t="inlineStr">
        <is>
          <t>Stauden und Gehölze pflanzen, Lieferware</t>
        </is>
      </c>
      <c r="C18" s="11" t="inlineStr">
        <is>
          <t>Stauden und Kleingehölze in den Topfgrößen P9, P11, C2 und C3 liefern und in Gruppen von 2 bis 3 m² pflanzen, angießen.</t>
        </is>
      </c>
      <c r="D18" s="9" t="inlineStr">
        <is>
          <t>Stk.</t>
        </is>
      </c>
      <c r="E18" s="10" t="n">
        <v>142</v>
      </c>
      <c r="F18" s="9" t="inlineStr">
        <is>
          <t>P51/52 (Bepflanzungsbericht)</t>
        </is>
      </c>
      <c r="G18" s="23" t="n">
        <v>6.9</v>
      </c>
      <c r="H18" s="23">
        <f>E18*G18</f>
        <v/>
      </c>
    </row>
    <row r="19" ht="46" customHeight="1">
      <c r="A19" s="9" t="inlineStr">
        <is>
          <t>4.2</t>
        </is>
      </c>
      <c r="B19" s="9" t="inlineStr">
        <is>
          <t>Bestandspflanzen umsetzen</t>
        </is>
      </c>
      <c r="C19" s="11" t="inlineStr">
        <is>
          <t>Pflanzen aus dem Bestand des Versuchsgartens ausgraben, gegebenenfalls teilen, transportieren und in die neue Fläche einsetzen.</t>
        </is>
      </c>
      <c r="D19" s="9" t="inlineStr">
        <is>
          <t>Stk.</t>
        </is>
      </c>
      <c r="E19" s="10" t="n">
        <v>186</v>
      </c>
      <c r="F19" s="9" t="inlineStr">
        <is>
          <t>P51/52 (Bepflanzungsbericht)</t>
        </is>
      </c>
      <c r="G19" s="23" t="n">
        <v>3.4</v>
      </c>
      <c r="H19" s="23">
        <f>E19*G19</f>
        <v/>
      </c>
    </row>
    <row r="20">
      <c r="A20" s="20" t="inlineStr">
        <is>
          <t>5</t>
        </is>
      </c>
      <c r="B20" s="20" t="inlineStr">
        <is>
          <t>Mulcharbeiten</t>
        </is>
      </c>
      <c r="C20" s="21" t="n"/>
      <c r="D20" s="21" t="n"/>
      <c r="E20" s="21" t="n"/>
      <c r="F20" s="21" t="n"/>
      <c r="G20" s="21" t="n"/>
      <c r="H20" s="22">
        <f>SUM(H21:H22)</f>
        <v/>
      </c>
    </row>
    <row r="21" ht="46" customHeight="1">
      <c r="A21" s="9" t="inlineStr">
        <is>
          <t>5.1</t>
        </is>
      </c>
      <c r="B21" s="9" t="inlineStr">
        <is>
          <t>Rindenmulch aufbringen</t>
        </is>
      </c>
      <c r="C21" s="11" t="inlineStr">
        <is>
          <t>Rindenmulch liefern und auf den Pflanzflächen aufbringen, Kleinpflanzen händisch vom Mulch freilegen.</t>
        </is>
      </c>
      <c r="D21" s="9" t="inlineStr">
        <is>
          <t>m³</t>
        </is>
      </c>
      <c r="E21" s="10" t="n">
        <v>1</v>
      </c>
      <c r="F21" s="9" t="inlineStr">
        <is>
          <t>P48 (Soll = Ist)</t>
        </is>
      </c>
      <c r="G21" s="23" t="n">
        <v>74</v>
      </c>
      <c r="H21" s="23">
        <f>E21*G21</f>
        <v/>
      </c>
    </row>
    <row r="22" ht="46" customHeight="1">
      <c r="A22" s="9" t="inlineStr">
        <is>
          <t>5.2</t>
        </is>
      </c>
      <c r="B22" s="9" t="inlineStr">
        <is>
          <t>Miscanthusmulch aufbringen</t>
        </is>
      </c>
      <c r="C22" s="11" t="inlineStr">
        <is>
          <t>Miscanthusmulch liefern und als optische Trennung zwischen den Hügeln aufbringen. Bei Wind mit Wasser beschweren.</t>
        </is>
      </c>
      <c r="D22" s="9" t="inlineStr">
        <is>
          <t>m³</t>
        </is>
      </c>
      <c r="E22" s="10" t="n">
        <v>1.5</v>
      </c>
      <c r="F22" s="9" t="inlineStr">
        <is>
          <t>P48 (Soll = Ist)</t>
        </is>
      </c>
      <c r="G22" s="23" t="n">
        <v>96</v>
      </c>
      <c r="H22" s="23">
        <f>E22*G22</f>
        <v/>
      </c>
    </row>
    <row r="23">
      <c r="A23" s="20" t="inlineStr">
        <is>
          <t>6</t>
        </is>
      </c>
      <c r="B23" s="20" t="inlineStr">
        <is>
          <t>Fertigstellung</t>
        </is>
      </c>
      <c r="C23" s="21" t="n"/>
      <c r="D23" s="21" t="n"/>
      <c r="E23" s="21" t="n"/>
      <c r="F23" s="21" t="n"/>
      <c r="G23" s="21" t="n"/>
      <c r="H23" s="22">
        <f>SUM(H24:H25)</f>
        <v/>
      </c>
    </row>
    <row r="24" ht="46" customHeight="1">
      <c r="A24" s="9" t="inlineStr">
        <is>
          <t>6.1</t>
        </is>
      </c>
      <c r="B24" s="9" t="inlineStr">
        <is>
          <t>Erstbewässerung</t>
        </is>
      </c>
      <c r="C24" s="11" t="inlineStr">
        <is>
          <t>Fläche nach der Pflanzung durchdringend wässern, Wasserversorgung über Schlauchleitung 40 m.</t>
        </is>
      </c>
      <c r="D24" s="9" t="inlineStr">
        <is>
          <t>m²</t>
        </is>
      </c>
      <c r="E24" s="10" t="n">
        <v>45.7</v>
      </c>
      <c r="F24" s="11" t="inlineStr">
        <is>
          <t>PLAN (Pflanzfläche), P37 (Wasserschlauch)</t>
        </is>
      </c>
      <c r="G24" s="23" t="n">
        <v>1.8</v>
      </c>
      <c r="H24" s="23">
        <f>E24*G24</f>
        <v/>
      </c>
    </row>
    <row r="25" ht="46" customHeight="1">
      <c r="A25" s="9" t="inlineStr">
        <is>
          <t>6.2</t>
        </is>
      </c>
      <c r="B25" s="9" t="inlineStr">
        <is>
          <t>Fertigstellungspflege und Nachkontrolle</t>
        </is>
      </c>
      <c r="C25" s="11" t="inlineStr">
        <is>
          <t>Fertigstellungspflege bis zur Abnahme: Beikrautentfernung, Kontrolle der Rundholzeinfassung, Nachbesserung der Mulchdecke, visuelle Nachkontrolle.</t>
        </is>
      </c>
      <c r="D25" s="9" t="inlineStr">
        <is>
          <t>psch</t>
        </is>
      </c>
      <c r="E25" s="10" t="n">
        <v>1</v>
      </c>
      <c r="F25" s="11" t="inlineStr">
        <is>
          <t>P28 Pflegekonzept, P30 Nachkontrolle 03.06.2025</t>
        </is>
      </c>
      <c r="G25" s="23" t="n">
        <v>240</v>
      </c>
      <c r="H25" s="23">
        <f>E25*G25</f>
        <v/>
      </c>
    </row>
    <row r="27">
      <c r="B27" s="20" t="inlineStr">
        <is>
          <t>Summe Leistungsverzeichnis, netto</t>
        </is>
      </c>
      <c r="H27" s="22">
        <f>H5+H9+H13+H17+H20+H23</f>
        <v/>
      </c>
    </row>
    <row r="29">
      <c r="B29" s="25" t="inlineStr">
        <is>
          <t>Position 2.3 ist grau hinterlegt: Die Kies-Sand-Mischung wurde nicht geliefert und nicht eingebaut. Die Position bleibt mit Menge 0 stehen, damit die Abweichung gegenüber der Planung sichtbar ist statt zu verschwinden.</t>
        </is>
      </c>
    </row>
    <row r="30"/>
  </sheetData>
  <mergeCells count="1">
    <mergeCell ref="B29:F30"/>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24"/>
  <sheetViews>
    <sheetView showGridLines="0" workbookViewId="0">
      <selection activeCell="A1" sqref="A1"/>
    </sheetView>
  </sheetViews>
  <sheetFormatPr baseColWidth="8" defaultRowHeight="15"/>
  <cols>
    <col width="34" customWidth="1" min="1" max="1"/>
    <col width="18" customWidth="1" min="2" max="2"/>
    <col width="14" customWidth="1" min="3" max="3"/>
    <col width="62" customWidth="1" min="4" max="4"/>
  </cols>
  <sheetData>
    <row r="1">
      <c r="A1" s="1" t="inlineStr">
        <is>
          <t>04_KOSTEN – Kostenschätzung</t>
        </is>
      </c>
    </row>
    <row r="2">
      <c r="A2" s="2" t="inlineStr">
        <is>
          <t>Zusammenstellung der Leistungsgruppen. Jede Zahl verweist auf 03_LV; hier wird nichts zusätzlich gerechnet außer Zuschlägen, die als Annahme gekennzeichnet sind.</t>
        </is>
      </c>
    </row>
    <row r="4" ht="30" customHeight="1">
      <c r="A4" s="8" t="inlineStr">
        <is>
          <t>Leistungsgruppe</t>
        </is>
      </c>
      <c r="B4" s="8" t="inlineStr">
        <is>
          <t>Netto</t>
        </is>
      </c>
      <c r="C4" s="8" t="inlineStr">
        <is>
          <t>Anteil</t>
        </is>
      </c>
      <c r="D4" s="8" t="inlineStr">
        <is>
          <t>Was den Betrag treibt</t>
        </is>
      </c>
    </row>
    <row r="5" ht="32" customHeight="1">
      <c r="A5" s="9" t="inlineStr">
        <is>
          <t>1 Baustellenvorbereitung</t>
        </is>
      </c>
      <c r="B5" s="23">
        <f>'03_LV'!H5</f>
        <v/>
      </c>
      <c r="C5" s="26">
        <f>IFERROR(B5/$B$11,"")</f>
        <v/>
      </c>
      <c r="D5" s="11" t="inlineStr">
        <is>
          <t>Zwei Positionen über die volle Bearbeitungsfläche von 60 m².</t>
        </is>
      </c>
    </row>
    <row r="6" ht="32" customHeight="1">
      <c r="A6" s="9" t="inlineStr">
        <is>
          <t>2 Boden- und Substratarbeiten</t>
        </is>
      </c>
      <c r="B6" s="23">
        <f>'03_LV'!H9</f>
        <v/>
      </c>
      <c r="C6" s="26">
        <f>IFERROR(B6/$B$11,"")</f>
        <v/>
      </c>
      <c r="D6" s="11" t="inlineStr">
        <is>
          <t>Substrat nach tatsächlichem Verbrauch, nicht nach Planmenge.</t>
        </is>
      </c>
    </row>
    <row r="7" ht="32" customHeight="1">
      <c r="A7" s="9" t="inlineStr">
        <is>
          <t>3 Hangsicherung</t>
        </is>
      </c>
      <c r="B7" s="23">
        <f>'03_LV'!H13</f>
        <v/>
      </c>
      <c r="C7" s="26">
        <f>IFERROR(B7/$B$11,"")</f>
        <v/>
      </c>
      <c r="D7" s="11" t="inlineStr">
        <is>
          <t>45,39 m Rundholz – die Position mit der größten Mengenabweichung.</t>
        </is>
      </c>
    </row>
    <row r="8" ht="32" customHeight="1">
      <c r="A8" s="9" t="inlineStr">
        <is>
          <t>4 Pflanzarbeiten</t>
        </is>
      </c>
      <c r="B8" s="23">
        <f>'03_LV'!H17</f>
        <v/>
      </c>
      <c r="C8" s="26">
        <f>IFERROR(B8/$B$11,"")</f>
        <v/>
      </c>
      <c r="D8" s="11" t="inlineStr">
        <is>
          <t>328 Pflanzen, davon 186 aus dem Bestand und deshalb günstiger angesetzt.</t>
        </is>
      </c>
    </row>
    <row r="9" ht="32" customHeight="1">
      <c r="A9" s="9" t="inlineStr">
        <is>
          <t>5 Mulcharbeiten</t>
        </is>
      </c>
      <c r="B9" s="23">
        <f>'03_LV'!H20</f>
        <v/>
      </c>
      <c r="C9" s="26">
        <f>IFERROR(B9/$B$11,"")</f>
        <v/>
      </c>
      <c r="D9" s="11" t="inlineStr">
        <is>
          <t>2,5 m³ Mulch, vollständig wie geplant eingesetzt.</t>
        </is>
      </c>
    </row>
    <row r="10" ht="32" customHeight="1">
      <c r="A10" s="9" t="inlineStr">
        <is>
          <t>6 Fertigstellung</t>
        </is>
      </c>
      <c r="B10" s="23">
        <f>'03_LV'!H23</f>
        <v/>
      </c>
      <c r="C10" s="26">
        <f>IFERROR(B10/$B$11,"")</f>
        <v/>
      </c>
      <c r="D10" s="11" t="inlineStr">
        <is>
          <t>Erstbewässerung und Fertigstellungspflege bis zur Nachkontrolle.</t>
        </is>
      </c>
    </row>
    <row r="11">
      <c r="A11" s="12" t="inlineStr">
        <is>
          <t>Summe netto</t>
        </is>
      </c>
      <c r="B11" s="27">
        <f>SUM(B5:B10)</f>
        <v/>
      </c>
      <c r="C11" s="28">
        <f>1</f>
        <v/>
      </c>
      <c r="D11" s="12" t="inlineStr">
        <is>
          <t>Alle sechs Leistungsgruppen.</t>
        </is>
      </c>
    </row>
    <row r="13">
      <c r="A13" s="3" t="inlineStr">
        <is>
          <t>Zuschläge – ausdrücklich Annahmen</t>
        </is>
      </c>
    </row>
    <row r="14" ht="30" customHeight="1">
      <c r="A14" s="8" t="inlineStr">
        <is>
          <t>Position</t>
        </is>
      </c>
      <c r="B14" s="8" t="inlineStr">
        <is>
          <t>Betrag</t>
        </is>
      </c>
      <c r="C14" s="8" t="inlineStr">
        <is>
          <t>Satz</t>
        </is>
      </c>
      <c r="D14" s="8" t="inlineStr">
        <is>
          <t>Begründung</t>
        </is>
      </c>
    </row>
    <row r="15">
      <c r="A15" s="9" t="inlineStr">
        <is>
          <t>Summe Leistungen netto</t>
        </is>
      </c>
      <c r="B15" s="23">
        <f>B11</f>
        <v/>
      </c>
      <c r="C15" s="9" t="inlineStr"/>
      <c r="D15" s="9" t="inlineStr">
        <is>
          <t>aus der Tabelle oben</t>
        </is>
      </c>
    </row>
    <row r="16" ht="44" customHeight="1">
      <c r="A16" s="9" t="inlineStr">
        <is>
          <t>Unvorhergesehenes</t>
        </is>
      </c>
      <c r="B16" s="23">
        <f>B15*C16</f>
        <v/>
      </c>
      <c r="C16" s="29" t="n">
        <v>0.1</v>
      </c>
      <c r="D16" s="11" t="inlineStr">
        <is>
          <t>ANNAHME. Im Projekt selbst gab es zwei Fälle: fehlende Schotterlieferung und Mehrbedarf an Rundholz. Zehn Prozent sind ein üblicher Ansatz, keine Größe aus dem Projekt.</t>
        </is>
      </c>
    </row>
    <row r="17">
      <c r="A17" s="15" t="inlineStr">
        <is>
          <t>Zwischensumme</t>
        </is>
      </c>
      <c r="B17" s="30">
        <f>B15+B16</f>
        <v/>
      </c>
      <c r="C17" s="15" t="inlineStr"/>
      <c r="D17" s="15" t="inlineStr"/>
    </row>
    <row r="18">
      <c r="A18" s="9" t="inlineStr">
        <is>
          <t>Umsatzsteuer</t>
        </is>
      </c>
      <c r="B18" s="23">
        <f>B17*C18</f>
        <v/>
      </c>
      <c r="C18" s="29" t="n">
        <v>0.2</v>
      </c>
      <c r="D18" s="9" t="inlineStr">
        <is>
          <t>ANNAHME. Österreichischer Normalsatz.</t>
        </is>
      </c>
    </row>
    <row r="19">
      <c r="A19" s="12" t="inlineStr">
        <is>
          <t>Gesamtsumme brutto</t>
        </is>
      </c>
      <c r="B19" s="27">
        <f>B17+B18</f>
        <v/>
      </c>
      <c r="C19" s="12" t="inlineStr"/>
      <c r="D19" s="14" t="inlineStr">
        <is>
          <t>Rechenergebnis aus Referenzpreisen. Kein Preis, kein Angebot, keine Abrechnung.</t>
        </is>
      </c>
    </row>
    <row r="21">
      <c r="A21" s="3" t="inlineStr">
        <is>
          <t>Preisherkunft</t>
        </is>
      </c>
    </row>
    <row r="22" ht="30" customHeight="1">
      <c r="A22" s="5" t="inlineStr">
        <is>
          <t>Für dieses Projekt liegen keine Originalpreise vor. Es war ein Studienprojekt im Versuchsgarten der BOKU; Material und Pflanzen stellte die Versuchswirtschaft bereit, ein Teil stammte aus dem eigenen Bestand. Es gab weder Angebot noch Rechnung.</t>
        </is>
      </c>
    </row>
    <row r="23" ht="30" customHeight="1">
      <c r="A23" s="5" t="inlineStr">
        <is>
          <t>Die Einheitspreise in 03_LV sind deshalb gesetzt: in einer Größenordnung, die für Arbeiten dieser Art plausibel ist, aber ohne Quelle. Sie sind als Referenz-/Beispielwerte gekennzeichnet und dürfen nicht als Marktpreise gelesen werden.</t>
        </is>
      </c>
    </row>
    <row r="24" ht="30" customHeight="1">
      <c r="A24" s="5" t="inlineStr">
        <is>
          <t>Was an dieser Kostenschätzung belastbar ist, sind die Mengen und die Struktur – also genau das, was aus dem Projekt stammt.</t>
        </is>
      </c>
    </row>
  </sheetData>
  <mergeCells count="3">
    <mergeCell ref="A22:D22"/>
    <mergeCell ref="A23:D23"/>
    <mergeCell ref="A24:D24"/>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25"/>
  <sheetViews>
    <sheetView showGridLines="0" workbookViewId="0">
      <selection activeCell="A1" sqref="A1"/>
    </sheetView>
  </sheetViews>
  <sheetFormatPr baseColWidth="8" defaultRowHeight="15"/>
  <cols>
    <col width="30" customWidth="1" min="1" max="1"/>
    <col width="40" customWidth="1" min="2" max="2"/>
    <col width="44" customWidth="1" min="3" max="3"/>
    <col width="18" customWidth="1" min="4" max="4"/>
    <col width="52" customWidth="1" min="5" max="5"/>
  </cols>
  <sheetData>
    <row r="1">
      <c r="A1" s="1" t="inlineStr">
        <is>
          <t>05_TERMINE – Bauablauf und Soll-Ist</t>
        </is>
      </c>
    </row>
    <row r="2">
      <c r="A2" s="2" t="inlineStr">
        <is>
          <t>Vier Bautage vom 7. bis 10. April 2025, dazu die Gegenüberstellung aus Kapitel 4.11 des Bauberichts.</t>
        </is>
      </c>
    </row>
    <row r="4" ht="30" customHeight="1">
      <c r="A4" s="8" t="inlineStr">
        <is>
          <t>Aspekt</t>
        </is>
      </c>
      <c r="B4" s="8" t="inlineStr">
        <is>
          <t>Geplant</t>
        </is>
      </c>
      <c r="C4" s="8" t="inlineStr">
        <is>
          <t>Tatsächlich ausgeführt</t>
        </is>
      </c>
      <c r="D4" s="8" t="inlineStr">
        <is>
          <t>Art der Abweichung</t>
        </is>
      </c>
      <c r="E4" s="8" t="inlineStr">
        <is>
          <t>Anmerkung</t>
        </is>
      </c>
    </row>
    <row r="5" ht="42" customHeight="1">
      <c r="A5" s="9" t="inlineStr">
        <is>
          <t>Entfernung Grasnarbe</t>
        </is>
      </c>
      <c r="B5" s="9" t="inlineStr">
        <is>
          <t>Eigenständig</t>
        </is>
      </c>
      <c r="C5" s="9" t="inlineStr">
        <is>
          <t>Bereits durch das Gärtnerteam erledigt</t>
        </is>
      </c>
      <c r="D5" s="31" t="inlineStr">
        <is>
          <t>Zeitgewinn</t>
        </is>
      </c>
      <c r="E5" s="11" t="inlineStr">
        <is>
          <t>Die gewonnene Zeit ging in die Pflege der Vorjahresfläche.</t>
        </is>
      </c>
    </row>
    <row r="6" ht="42" customHeight="1">
      <c r="A6" s="9" t="inlineStr">
        <is>
          <t>Hangbefestigung</t>
        </is>
      </c>
      <c r="B6" s="9" t="inlineStr">
        <is>
          <t>Rundstämme in Mulden</t>
        </is>
      </c>
      <c r="C6" s="11" t="inlineStr">
        <is>
          <t>So umgesetzt, Gräben teilweise angepasst und erweitert</t>
        </is>
      </c>
      <c r="D6" s="31" t="inlineStr">
        <is>
          <t>Mehraufwand</t>
        </is>
      </c>
      <c r="E6" s="11" t="inlineStr">
        <is>
          <t>Die Mulden mussten wegen der Hangneigung breiter und tiefer ausgehoben werden.</t>
        </is>
      </c>
    </row>
    <row r="7" ht="42" customHeight="1">
      <c r="A7" s="9" t="inlineStr">
        <is>
          <t>Mulchmaterial</t>
        </is>
      </c>
      <c r="B7" s="11" t="inlineStr">
        <is>
          <t>Schotter für den kleinen Hügel, Miscanthus für den großen</t>
        </is>
      </c>
      <c r="C7" s="11" t="inlineStr">
        <is>
          <t>Schotter nicht geliefert, Rindenmulch auf beiden Hügeln</t>
        </is>
      </c>
      <c r="D7" s="31" t="inlineStr">
        <is>
          <t>Ersatz</t>
        </is>
      </c>
      <c r="E7" s="11" t="inlineStr">
        <is>
          <t>Miscanthus wurde stattdessen als optische Trennung eingesetzt.</t>
        </is>
      </c>
    </row>
    <row r="8" ht="42" customHeight="1">
      <c r="A8" s="9" t="inlineStr">
        <is>
          <t>Pflanzenlieferung</t>
        </is>
      </c>
      <c r="B8" s="9" t="inlineStr">
        <is>
          <t>Vollständige Lieferung geplant</t>
        </is>
      </c>
      <c r="C8" s="11" t="inlineStr">
        <is>
          <t>Vollständig geliefert, aber mit Mengenabweichungen</t>
        </is>
      </c>
      <c r="D8" s="31" t="inlineStr">
        <is>
          <t>Anpassung</t>
        </is>
      </c>
      <c r="E8" s="11" t="inlineStr">
        <is>
          <t>Die Patchgrößen wurden an die tatsächlichen Stückzahlen angepasst.</t>
        </is>
      </c>
    </row>
    <row r="9" ht="42" customHeight="1">
      <c r="A9" s="9" t="inlineStr">
        <is>
          <t>Substratbereitstellung</t>
        </is>
      </c>
      <c r="B9" s="9" t="inlineStr">
        <is>
          <t>Kompost und Feinsubstrat</t>
        </is>
      </c>
      <c r="C9" s="11" t="inlineStr">
        <is>
          <t>Geliefert wie geplant, in Schichten verarbeitet</t>
        </is>
      </c>
      <c r="D9" s="9" t="inlineStr">
        <is>
          <t>wie geplant</t>
        </is>
      </c>
      <c r="E9" s="9" t="inlineStr"/>
    </row>
    <row r="10" ht="42" customHeight="1">
      <c r="A10" s="9" t="inlineStr">
        <is>
          <t>Werkzeugbereitstellung</t>
        </is>
      </c>
      <c r="B10" s="9" t="inlineStr">
        <is>
          <t>Rechen, Spaten, Schubkarren</t>
        </is>
      </c>
      <c r="C10" s="11" t="inlineStr">
        <is>
          <t>Ergänzt um Leitern und zusätzliche Rechen</t>
        </is>
      </c>
      <c r="D10" s="31" t="inlineStr">
        <is>
          <t>Mehrbedarf</t>
        </is>
      </c>
      <c r="E10" s="9" t="inlineStr">
        <is>
          <t>Ausgeliehen von anderen Gruppen.</t>
        </is>
      </c>
    </row>
    <row r="11" ht="42" customHeight="1">
      <c r="A11" s="9" t="inlineStr">
        <is>
          <t>Externe Hilfe</t>
        </is>
      </c>
      <c r="B11" s="9" t="inlineStr">
        <is>
          <t>Mitstudierende, Gärtner*innen</t>
        </is>
      </c>
      <c r="C11" s="11" t="inlineStr">
        <is>
          <t>Zusätzlich Frontlader für die Mulchverteilung</t>
        </is>
      </c>
      <c r="D11" s="31" t="inlineStr">
        <is>
          <t>Mehr Unterstützung</t>
        </is>
      </c>
      <c r="E11" s="9" t="inlineStr"/>
    </row>
    <row r="12" ht="42" customHeight="1">
      <c r="A12" s="9" t="inlineStr">
        <is>
          <t>Zeiteinteilung</t>
        </is>
      </c>
      <c r="B12" s="9" t="inlineStr">
        <is>
          <t>4 Tage mit gleichmäßigem Fortschritt</t>
        </is>
      </c>
      <c r="C12" s="11" t="inlineStr">
        <is>
          <t>Schneller durch die Vorarbeit, dafür mehr Zeit für Pflegearbeiten</t>
        </is>
      </c>
      <c r="D12" s="31" t="inlineStr">
        <is>
          <t>Verschiebung</t>
        </is>
      </c>
      <c r="E12" s="9" t="inlineStr"/>
    </row>
    <row r="13" ht="42" customHeight="1">
      <c r="A13" s="9" t="inlineStr">
        <is>
          <t>Bestandsintegration</t>
        </is>
      </c>
      <c r="B13" s="9" t="inlineStr">
        <is>
          <t>Nicht detailliert geplant</t>
        </is>
      </c>
      <c r="C13" s="11" t="inlineStr">
        <is>
          <t>Rosmarin, Lavendel und Iris aus dem Bestand aktiv genutzt</t>
        </is>
      </c>
      <c r="D13" s="31" t="inlineStr">
        <is>
          <t>Mehr als geplant</t>
        </is>
      </c>
      <c r="E13" s="11" t="inlineStr">
        <is>
          <t>186 der 328 gesetzten Pflanzen stammen aus dem Bestand.</t>
        </is>
      </c>
    </row>
    <row r="14" ht="42" customHeight="1">
      <c r="A14" s="9" t="inlineStr">
        <is>
          <t>Patches</t>
        </is>
      </c>
      <c r="B14" s="9" t="inlineStr">
        <is>
          <t>Entsprechend Plan</t>
        </is>
      </c>
      <c r="C14" s="11" t="inlineStr">
        <is>
          <t>Leichte Verschiebung wegen der Pflanzenmengen</t>
        </is>
      </c>
      <c r="D14" s="31" t="inlineStr">
        <is>
          <t>Anpassung</t>
        </is>
      </c>
      <c r="E14" s="9" t="inlineStr"/>
    </row>
    <row r="16">
      <c r="A16" s="3" t="inlineStr">
        <is>
          <t>Bauablauf</t>
        </is>
      </c>
    </row>
    <row r="17" ht="30" customHeight="1">
      <c r="A17" s="8" t="inlineStr">
        <is>
          <t>Zeitraum</t>
        </is>
      </c>
      <c r="B17" s="8" t="inlineStr">
        <is>
          <t>Was passierte</t>
        </is>
      </c>
      <c r="C17" s="8" t="inlineStr">
        <is>
          <t>Quelle</t>
        </is>
      </c>
    </row>
    <row r="18" ht="32" customHeight="1">
      <c r="A18" s="9" t="inlineStr">
        <is>
          <t>07.–10.04.2025</t>
        </is>
      </c>
      <c r="B18" s="11" t="inlineStr">
        <is>
          <t>Vier Bautage im Versuchsgarten Groß-Enzersdorf. Rotierende Kleinteams, tägliche Briefings zur Aufgabenverteilung.</t>
        </is>
      </c>
      <c r="C18" s="9" t="inlineStr">
        <is>
          <t>P23, P25</t>
        </is>
      </c>
    </row>
    <row r="19" ht="32" customHeight="1">
      <c r="A19" s="9" t="inlineStr">
        <is>
          <t>Tag 1</t>
        </is>
      </c>
      <c r="B19" s="11" t="inlineStr">
        <is>
          <t>Wurzelunkräuter entfernen, Boden lockern, Steine sammeln, Hochbeetbalken zerlegen. Die Grasnarbe war bereits abgetragen.</t>
        </is>
      </c>
      <c r="C19" s="9" t="inlineStr">
        <is>
          <t>P23, P40/41</t>
        </is>
      </c>
    </row>
    <row r="20" ht="32" customHeight="1">
      <c r="A20" s="9" t="inlineStr">
        <is>
          <t>Tag 2</t>
        </is>
      </c>
      <c r="B20" s="11" t="inlineStr">
        <is>
          <t>Mulden ausheben, Rundhölzer einlegen, ausrichten und fixieren.</t>
        </is>
      </c>
      <c r="C20" s="9" t="inlineStr">
        <is>
          <t>P23, P42</t>
        </is>
      </c>
    </row>
    <row r="21" ht="32" customHeight="1">
      <c r="A21" s="9" t="inlineStr">
        <is>
          <t>Tag 3</t>
        </is>
      </c>
      <c r="B21" s="11" t="inlineStr">
        <is>
          <t>Substrat schichtweise aufbringen und verteilen, Pflanzung beginnen.</t>
        </is>
      </c>
      <c r="C21" s="9" t="inlineStr">
        <is>
          <t>P23, P43/44</t>
        </is>
      </c>
    </row>
    <row r="22" ht="32" customHeight="1">
      <c r="A22" s="9" t="inlineStr">
        <is>
          <t>Tag 4</t>
        </is>
      </c>
      <c r="B22" s="11" t="inlineStr">
        <is>
          <t>Pflanzung abschließen, Mulch ausbringen, Pflege der Vorjahresfläche.</t>
        </is>
      </c>
      <c r="C22" s="9" t="inlineStr">
        <is>
          <t>P23/24, P45/46</t>
        </is>
      </c>
    </row>
    <row r="23" ht="32" customHeight="1">
      <c r="A23" s="9" t="inlineStr">
        <is>
          <t>03.06.2025</t>
        </is>
      </c>
      <c r="B23" s="11" t="inlineStr">
        <is>
          <t>Visuelle Nachkontrolle mit Fotodokumentation.</t>
        </is>
      </c>
      <c r="C23" s="9" t="inlineStr">
        <is>
          <t>P30, P55</t>
        </is>
      </c>
    </row>
    <row r="25">
      <c r="A25" s="25" t="inlineStr">
        <is>
          <t>Die vier Bautage waren Gruppenarbeit. Ich war an drei der vier Tage vor Ort (P30). Der persönliche Zeitaufwand steht getrennt in 06_STUNDEN.</t>
        </is>
      </c>
    </row>
  </sheetData>
  <mergeCells count="1">
    <mergeCell ref="A25:E2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15"/>
  <sheetViews>
    <sheetView showGridLines="0" workbookViewId="0">
      <selection activeCell="A1" sqref="A1"/>
    </sheetView>
  </sheetViews>
  <sheetFormatPr baseColWidth="8" defaultRowHeight="15"/>
  <cols>
    <col width="20" customWidth="1" min="1" max="1"/>
    <col width="40" customWidth="1" min="2" max="2"/>
    <col width="12" customWidth="1" min="3" max="3"/>
    <col width="12" customWidth="1" min="4" max="4"/>
    <col width="52" customWidth="1" min="5" max="5"/>
  </cols>
  <sheetData>
    <row r="1">
      <c r="A1" s="1" t="inlineStr">
        <is>
          <t>06_STUNDEN – persönlicher Zeitaufwand</t>
        </is>
      </c>
    </row>
    <row r="2">
      <c r="A2" s="2" t="inlineStr">
        <is>
          <t>115 Stunden über das gesamte Projekt, wörtlich aus Kapitel 5.2 des Portfolios (P30). Das sind NICHT 115 Stunden auf der Baustelle.</t>
        </is>
      </c>
    </row>
    <row r="4" ht="30" customHeight="1">
      <c r="A4" s="8" t="inlineStr">
        <is>
          <t>Zeitraum</t>
        </is>
      </c>
      <c r="B4" s="8" t="inlineStr">
        <is>
          <t>Tätigkeit</t>
        </is>
      </c>
      <c r="C4" s="8" t="inlineStr">
        <is>
          <t>Stunden</t>
        </is>
      </c>
      <c r="D4" s="8" t="inlineStr">
        <is>
          <t>Anteil</t>
        </is>
      </c>
      <c r="E4" s="8" t="inlineStr">
        <is>
          <t>Was darin steckt</t>
        </is>
      </c>
    </row>
    <row r="5" ht="30" customHeight="1">
      <c r="A5" s="9" t="inlineStr">
        <is>
          <t>15.03.2025</t>
        </is>
      </c>
      <c r="B5" s="9" t="inlineStr">
        <is>
          <t>Grundlagenarbeit (Kapitel 1 und 2)</t>
        </is>
      </c>
      <c r="C5" s="32" t="n">
        <v>25</v>
      </c>
      <c r="D5" s="26">
        <f>IFERROR(C5/$C$11,"")</f>
        <v/>
      </c>
      <c r="E5" s="11" t="inlineStr">
        <is>
          <t>Literatur, Bestandsaufnahme, Heckenaufnahme</t>
        </is>
      </c>
    </row>
    <row r="6" ht="30" customHeight="1">
      <c r="A6" s="9" t="inlineStr">
        <is>
          <t>17.–18.03.2025</t>
        </is>
      </c>
      <c r="B6" s="9" t="inlineStr">
        <is>
          <t>Gruppenplanung, Vorbesprechung</t>
        </is>
      </c>
      <c r="C6" s="32" t="n">
        <v>15</v>
      </c>
      <c r="D6" s="26">
        <f>IFERROR(C6/$C$11,"")</f>
        <v/>
      </c>
      <c r="E6" s="11" t="inlineStr">
        <is>
          <t>Konzept, Pflanzenauswahl, Material- und Werkzeuglisten</t>
        </is>
      </c>
    </row>
    <row r="7" ht="30" customHeight="1">
      <c r="A7" s="9" t="inlineStr">
        <is>
          <t>07.–10.04.2025</t>
        </is>
      </c>
      <c r="B7" s="9" t="inlineStr">
        <is>
          <t>Baupraktikum vor Ort</t>
        </is>
      </c>
      <c r="C7" s="32" t="n">
        <v>25</v>
      </c>
      <c r="D7" s="26">
        <f>IFERROR(C7/$C$11,"")</f>
        <v/>
      </c>
      <c r="E7" s="9" t="inlineStr">
        <is>
          <t>3 von 4 Bautagen anwesend</t>
        </is>
      </c>
    </row>
    <row r="8" ht="30" customHeight="1">
      <c r="A8" s="9" t="inlineStr">
        <is>
          <t>18.–20.04.2025</t>
        </is>
      </c>
      <c r="B8" s="9" t="inlineStr">
        <is>
          <t>Dokumentation und Nachbearbeitung</t>
        </is>
      </c>
      <c r="C8" s="32" t="n">
        <v>25</v>
      </c>
      <c r="D8" s="26">
        <f>IFERROR(C8/$C$11,"")</f>
        <v/>
      </c>
      <c r="E8" s="11" t="inlineStr">
        <is>
          <t>Bauberichte, Fotodokumentation, Reflexionslisten</t>
        </is>
      </c>
    </row>
    <row r="9" ht="30" customHeight="1">
      <c r="A9" s="9" t="inlineStr">
        <is>
          <t>03.06.2025</t>
        </is>
      </c>
      <c r="B9" s="9" t="inlineStr">
        <is>
          <t>Nachkontrolle Groß-Enzersdorf</t>
        </is>
      </c>
      <c r="C9" s="32" t="n">
        <v>5</v>
      </c>
      <c r="D9" s="26">
        <f>IFERROR(C9/$C$11,"")</f>
        <v/>
      </c>
      <c r="E9" s="9" t="inlineStr">
        <is>
          <t>Visuelle Kontrolle der Anwuchsergebnisse</t>
        </is>
      </c>
    </row>
    <row r="10" ht="30" customHeight="1">
      <c r="A10" s="9" t="inlineStr">
        <is>
          <t>15.–20.06.2025</t>
        </is>
      </c>
      <c r="B10" s="9" t="inlineStr">
        <is>
          <t>Finalisierung Portfolio</t>
        </is>
      </c>
      <c r="C10" s="32" t="n">
        <v>20</v>
      </c>
      <c r="D10" s="26">
        <f>IFERROR(C10/$C$11,"")</f>
        <v/>
      </c>
      <c r="E10" s="9" t="inlineStr">
        <is>
          <t>Zusammenführung, Layout, Abgabe</t>
        </is>
      </c>
    </row>
    <row r="11">
      <c r="A11" s="12" t="inlineStr">
        <is>
          <t>Gesamt</t>
        </is>
      </c>
      <c r="B11" s="12" t="inlineStr"/>
      <c r="C11" s="33">
        <f>SUM(C5:C10)</f>
        <v/>
      </c>
      <c r="D11" s="28">
        <f>1</f>
        <v/>
      </c>
      <c r="E11" s="12" t="inlineStr"/>
    </row>
    <row r="13" ht="30" customHeight="1">
      <c r="A13" s="5" t="inlineStr">
        <is>
          <t>Von den 115 Stunden entfallen 25 auf die Bautage. Der größere Teil – 90 Stunden – ist Grundlagenarbeit, Planung, Dokumentation und Nachbereitung.</t>
        </is>
      </c>
    </row>
    <row r="14" ht="30" customHeight="1">
      <c r="A14" s="5" t="inlineStr">
        <is>
          <t>Das ist keine Schwäche der Zahl, sondern ihre Aussage: In einem Bauprojekt dieser Größe steckt mehr Arbeit vor und nach der Baustelle als auf ihr. Wer nur die Bautage zählt, sieht 25 von 115 Stunden – nicht einmal ein Viertel. Auf jede Stunde auf der Baustelle kommen 3,6 Stunden davor und danach.</t>
        </is>
      </c>
    </row>
    <row r="15" ht="30" customHeight="1">
      <c r="A15" s="5" t="inlineStr">
        <is>
          <t>Die Stundenangaben stammen aus einer Selbstaufschreibung im Rahmen der Lehrveranstaltung. Sie sind auf 5 Stunden gerundet; eine feinere Genauigkeit gibt die Quelle nicht her und wird hier auch nicht erzeugt.</t>
        </is>
      </c>
    </row>
  </sheetData>
  <mergeCells count="3">
    <mergeCell ref="A15:E15"/>
    <mergeCell ref="A13:E13"/>
    <mergeCell ref="A14:E14"/>
  </mergeCells>
  <pageMargins left="0.75" right="0.75" top="1" bottom="1" header="0.5" footer="0.5"/>
  <drawing xmlns:r="http://schemas.openxmlformats.org/officeDocument/2006/relationships" r:id="rId1"/>
</worksheet>
</file>

<file path=xl/worksheets/sheet7.xml><?xml version="1.0" encoding="utf-8"?>
<worksheet xmlns="http://schemas.openxmlformats.org/spreadsheetml/2006/main">
  <sheetPr>
    <outlinePr summaryBelow="1" summaryRight="1"/>
    <pageSetUpPr/>
  </sheetPr>
  <dimension ref="A1:H63"/>
  <sheetViews>
    <sheetView showGridLines="0" workbookViewId="0">
      <selection activeCell="A1" sqref="A1"/>
    </sheetView>
  </sheetViews>
  <sheetFormatPr baseColWidth="8" defaultRowHeight="15"/>
  <cols>
    <col width="30" customWidth="1" min="1" max="1"/>
    <col width="34" customWidth="1" min="2" max="2"/>
    <col width="11" customWidth="1" min="3" max="3"/>
    <col width="11" customWidth="1" min="4" max="4"/>
    <col width="8" customWidth="1" min="5" max="5"/>
    <col width="13" customWidth="1" min="6" max="6"/>
    <col width="14" customWidth="1" min="7" max="7"/>
    <col width="54" customWidth="1" min="8" max="8"/>
  </cols>
  <sheetData>
    <row r="1">
      <c r="A1" s="1" t="inlineStr">
        <is>
          <t>07_STOFFBILANZ – geplant, tatsächlich, Abweichung</t>
        </is>
      </c>
    </row>
    <row r="2">
      <c r="A2" s="2" t="inlineStr">
        <is>
          <t>Material, Pflanzen und Werkzeug. Abweichungen werden nur dort gerechnet, wo Soll und Ist beide vorliegen.</t>
        </is>
      </c>
    </row>
    <row r="4">
      <c r="A4" s="3" t="inlineStr">
        <is>
          <t>Material</t>
        </is>
      </c>
    </row>
    <row r="5" ht="30" customHeight="1">
      <c r="A5" s="8" t="inlineStr">
        <is>
          <t>Material</t>
        </is>
      </c>
      <c r="B5" s="8" t="inlineStr">
        <is>
          <t>Funktion</t>
        </is>
      </c>
      <c r="C5" s="8" t="inlineStr">
        <is>
          <t>Geplant</t>
        </is>
      </c>
      <c r="D5" s="8" t="inlineStr">
        <is>
          <t>Tatsächlich</t>
        </is>
      </c>
      <c r="E5" s="8" t="inlineStr">
        <is>
          <t>EH</t>
        </is>
      </c>
      <c r="F5" s="8" t="inlineStr">
        <is>
          <t>Abweichung</t>
        </is>
      </c>
      <c r="G5" s="8" t="inlineStr">
        <is>
          <t>Abweichung %</t>
        </is>
      </c>
      <c r="H5" s="8" t="inlineStr">
        <is>
          <t>Grund</t>
        </is>
      </c>
    </row>
    <row r="6" ht="42" customHeight="1">
      <c r="A6" s="9" t="inlineStr">
        <is>
          <t>Containersubstrat</t>
        </is>
      </c>
      <c r="B6" s="9" t="inlineStr">
        <is>
          <t>neuer Boden</t>
        </is>
      </c>
      <c r="C6" s="18" t="n">
        <v>12</v>
      </c>
      <c r="D6" s="18" t="n">
        <v>3</v>
      </c>
      <c r="E6" s="9" t="inlineStr">
        <is>
          <t>m³</t>
        </is>
      </c>
      <c r="F6" s="18">
        <f>D6-C6</f>
        <v/>
      </c>
      <c r="G6" s="34">
        <f>IFERROR(F6/C6,"")</f>
        <v/>
      </c>
      <c r="H6" s="11" t="inlineStr">
        <is>
          <t>Von zwölf geplanten Kubikmetern wurden drei gebraucht. Die größte Abweichung im Projekt.  [P37 / P48]</t>
        </is>
      </c>
    </row>
    <row r="7" ht="42" customHeight="1">
      <c r="A7" s="9" t="inlineStr">
        <is>
          <t>Rindenmulch</t>
        </is>
      </c>
      <c r="B7" s="9" t="inlineStr">
        <is>
          <t>Mulchung</t>
        </is>
      </c>
      <c r="C7" s="10" t="n">
        <v>1</v>
      </c>
      <c r="D7" s="10" t="n">
        <v>1</v>
      </c>
      <c r="E7" s="9" t="inlineStr">
        <is>
          <t>m³</t>
        </is>
      </c>
      <c r="F7" s="10">
        <f>D7-C7</f>
        <v/>
      </c>
      <c r="G7" s="35">
        <f>IFERROR(F7/C7,"")</f>
        <v/>
      </c>
      <c r="H7" s="11" t="inlineStr">
        <is>
          <t>Vollständig eingesetzt – und zusätzlich dort, wo der Schotter fehlte.  [P37 / P48]</t>
        </is>
      </c>
    </row>
    <row r="8" ht="42" customHeight="1">
      <c r="A8" s="9" t="inlineStr">
        <is>
          <t>Miscanthusmulch</t>
        </is>
      </c>
      <c r="B8" s="9" t="inlineStr">
        <is>
          <t>Mulchung</t>
        </is>
      </c>
      <c r="C8" s="10" t="n">
        <v>1.5</v>
      </c>
      <c r="D8" s="10" t="n">
        <v>1.5</v>
      </c>
      <c r="E8" s="9" t="inlineStr">
        <is>
          <t>m³</t>
        </is>
      </c>
      <c r="F8" s="10">
        <f>D8-C8</f>
        <v/>
      </c>
      <c r="G8" s="35">
        <f>IFERROR(F8/C8,"")</f>
        <v/>
      </c>
      <c r="H8" s="11" t="inlineStr">
        <is>
          <t>Vollständig eingesetzt, optisch trennend zwischen den Hügeln. Musste bei Wind mit Wasser beschwert werden.  [P37 / P48]</t>
        </is>
      </c>
    </row>
    <row r="9" ht="42" customHeight="1">
      <c r="A9" s="9" t="inlineStr">
        <is>
          <t>Kies-Sand-Mischung</t>
        </is>
      </c>
      <c r="B9" s="9" t="inlineStr">
        <is>
          <t>Bodensubstrat</t>
        </is>
      </c>
      <c r="C9" s="18" t="n">
        <v>1.8</v>
      </c>
      <c r="D9" s="18" t="n">
        <v>0</v>
      </c>
      <c r="E9" s="9" t="inlineStr">
        <is>
          <t>m³</t>
        </is>
      </c>
      <c r="F9" s="18">
        <f>D9-C9</f>
        <v/>
      </c>
      <c r="G9" s="34">
        <f>IFERROR(F9/C9,"")</f>
        <v/>
      </c>
      <c r="H9" s="11" t="inlineStr">
        <is>
          <t>Nicht geliefert, deshalb gar nicht eingesetzt. Ersatz war Rindenmulch.  [P37 / P48]</t>
        </is>
      </c>
    </row>
    <row r="10" ht="42" customHeight="1">
      <c r="A10" s="9" t="inlineStr">
        <is>
          <t>Rundholz, Gesamtlänge</t>
        </is>
      </c>
      <c r="B10" s="9" t="inlineStr">
        <is>
          <t>Hangsicherung und Einfassung</t>
        </is>
      </c>
      <c r="C10" s="18" t="n">
        <v>26.72</v>
      </c>
      <c r="D10" s="18" t="n">
        <v>45.39</v>
      </c>
      <c r="E10" s="9" t="inlineStr">
        <is>
          <t>m</t>
        </is>
      </c>
      <c r="F10" s="18">
        <f>D10-C10</f>
        <v/>
      </c>
      <c r="G10" s="34">
        <f>IFERROR(F10/C10,"")</f>
        <v/>
      </c>
      <c r="H10" s="11" t="inlineStr">
        <is>
          <t>Aus zehn geplanten Hölzern wurden 21 verbaute. Die Einfassung musste auch oben und seitlich geführt werden.  [P47/48]</t>
        </is>
      </c>
    </row>
    <row r="11" ht="42" customHeight="1">
      <c r="A11" s="9" t="inlineStr">
        <is>
          <t>Rundholz, Stückzahl</t>
        </is>
      </c>
      <c r="B11" s="9" t="inlineStr">
        <is>
          <t>Hangsicherung und Einfassung</t>
        </is>
      </c>
      <c r="C11" s="18" t="n">
        <v>10</v>
      </c>
      <c r="D11" s="18" t="n">
        <v>21</v>
      </c>
      <c r="E11" s="9" t="inlineStr">
        <is>
          <t>Stk.</t>
        </is>
      </c>
      <c r="F11" s="18">
        <f>D11-C11</f>
        <v/>
      </c>
      <c r="G11" s="34">
        <f>IFERROR(F11/C11,"")</f>
        <v/>
      </c>
      <c r="H11" s="11" t="inlineStr">
        <is>
          <t>Die Hölzer mussten vor Ort zugeschnitten werden; aus langen wurden kurze.  [P47/48]</t>
        </is>
      </c>
    </row>
    <row r="12" ht="42" customHeight="1">
      <c r="A12" s="9" t="inlineStr">
        <is>
          <t>Holzpflöcke</t>
        </is>
      </c>
      <c r="B12" s="9" t="inlineStr">
        <is>
          <t>Befestigung der Rundhölzer</t>
        </is>
      </c>
      <c r="C12" s="18" t="n">
        <v>6</v>
      </c>
      <c r="D12" s="18" t="n">
        <v>9</v>
      </c>
      <c r="E12" s="9" t="inlineStr">
        <is>
          <t>Stk.</t>
        </is>
      </c>
      <c r="F12" s="18">
        <f>D12-C12</f>
        <v/>
      </c>
      <c r="G12" s="34">
        <f>IFERROR(F12/C12,"")</f>
        <v/>
      </c>
      <c r="H12" s="11" t="inlineStr">
        <is>
          <t>Drei mehr als geplant, für ausreichende Standfestigkeit am Hang.  [P48]</t>
        </is>
      </c>
    </row>
    <row r="13" ht="42" customHeight="1">
      <c r="A13" s="9" t="inlineStr">
        <is>
          <t>Holzbalken aus Rückbau</t>
        </is>
      </c>
      <c r="B13" s="9" t="inlineStr">
        <is>
          <t>Hangsicherung und Abgrenzung</t>
        </is>
      </c>
      <c r="C13" s="10" t="n">
        <v>9</v>
      </c>
      <c r="D13" s="10" t="n">
        <v>9</v>
      </c>
      <c r="E13" s="9" t="inlineStr">
        <is>
          <t>Stk.</t>
        </is>
      </c>
      <c r="F13" s="10">
        <f>D13-C13</f>
        <v/>
      </c>
      <c r="G13" s="35">
        <f>IFERROR(F13/C13,"")</f>
        <v/>
      </c>
      <c r="H13" s="11" t="inlineStr">
        <is>
          <t>Aus einem abgetragenen Hochbeet: 3 Stück à 1,2 m für den Hang, 6 Stück als Abgrenzung zum Weg.  [P37]</t>
        </is>
      </c>
    </row>
    <row r="15">
      <c r="A15" s="25" t="inlineStr">
        <is>
          <t>Grau hinterlegt sind Abweichungen von 50 Prozent und mehr. Es sind fünf: Substrat, Kies-Sand-Mischung, Rundholzlänge, Rundholzstückzahl und Holzpflöcke. Keine davon ist ein Ausführungsfehler: Zwei gehen auf die Lieferung zurück, zwei auf den Standort – die Einfassung musste am Hang länger und stärker verankert werden – und eine auf eine zu großzügige Bedarfsschätzung.</t>
        </is>
      </c>
    </row>
    <row r="16"/>
    <row r="18">
      <c r="A18" s="3" t="inlineStr">
        <is>
          <t>Pflanzen</t>
        </is>
      </c>
    </row>
    <row r="19" ht="30" customHeight="1">
      <c r="A19" s="8" t="inlineStr">
        <is>
          <t>Art</t>
        </is>
      </c>
      <c r="B19" s="8" t="inlineStr">
        <is>
          <t>Herkunft</t>
        </is>
      </c>
      <c r="C19" s="8" t="inlineStr">
        <is>
          <t>Geplant</t>
        </is>
      </c>
      <c r="D19" s="8" t="inlineStr">
        <is>
          <t>Gesetzt</t>
        </is>
      </c>
      <c r="E19" s="8" t="inlineStr">
        <is>
          <t>EH</t>
        </is>
      </c>
      <c r="F19" s="8" t="inlineStr">
        <is>
          <t>Abweichung</t>
        </is>
      </c>
      <c r="G19" s="8" t="inlineStr">
        <is>
          <t>Abweichung %</t>
        </is>
      </c>
      <c r="H19" s="8" t="inlineStr">
        <is>
          <t>Anmerkung</t>
        </is>
      </c>
    </row>
    <row r="20" ht="30" customHeight="1">
      <c r="A20" s="9" t="inlineStr">
        <is>
          <t>Artemisia absinthium</t>
        </is>
      </c>
      <c r="B20" s="9" t="inlineStr">
        <is>
          <t>bestellt</t>
        </is>
      </c>
      <c r="C20" s="32" t="n">
        <v>16</v>
      </c>
      <c r="D20" s="32" t="n">
        <v>17</v>
      </c>
      <c r="E20" s="9" t="inlineStr">
        <is>
          <t>Stk.</t>
        </is>
      </c>
      <c r="F20" s="32">
        <f>D20-C20</f>
        <v/>
      </c>
      <c r="G20" s="35">
        <f>IFERROR(F20/C20,"")</f>
        <v/>
      </c>
      <c r="H20" s="9" t="inlineStr"/>
    </row>
    <row r="21" ht="30" customHeight="1">
      <c r="A21" s="9" t="inlineStr">
        <is>
          <t>Alchemilla mollis</t>
        </is>
      </c>
      <c r="B21" s="9" t="inlineStr">
        <is>
          <t>Bestand</t>
        </is>
      </c>
      <c r="C21" s="32" t="n">
        <v>15</v>
      </c>
      <c r="D21" s="32" t="n">
        <v>15</v>
      </c>
      <c r="E21" s="9" t="inlineStr">
        <is>
          <t>Stk.</t>
        </is>
      </c>
      <c r="F21" s="32">
        <f>D21-C21</f>
        <v/>
      </c>
      <c r="G21" s="35">
        <f>IFERROR(F21/C21,"")</f>
        <v/>
      </c>
      <c r="H21" s="9" t="inlineStr"/>
    </row>
    <row r="22" ht="30" customHeight="1">
      <c r="A22" s="9" t="inlineStr">
        <is>
          <t>Calamintha nepeta</t>
        </is>
      </c>
      <c r="B22" s="9" t="inlineStr">
        <is>
          <t>bestellt</t>
        </is>
      </c>
      <c r="C22" s="32" t="n">
        <v>15</v>
      </c>
      <c r="D22" s="32" t="n">
        <v>15</v>
      </c>
      <c r="E22" s="9" t="inlineStr">
        <is>
          <t>Stk.</t>
        </is>
      </c>
      <c r="F22" s="32">
        <f>D22-C22</f>
        <v/>
      </c>
      <c r="G22" s="35">
        <f>IFERROR(F22/C22,"")</f>
        <v/>
      </c>
      <c r="H22" s="9" t="inlineStr"/>
    </row>
    <row r="23" ht="30" customHeight="1">
      <c r="A23" s="9" t="inlineStr">
        <is>
          <t>Geranium macrorrhizum und Bestand</t>
        </is>
      </c>
      <c r="B23" s="9" t="inlineStr">
        <is>
          <t>Bestand</t>
        </is>
      </c>
      <c r="C23" s="32" t="n">
        <v>55</v>
      </c>
      <c r="D23" s="32" t="n">
        <v>105</v>
      </c>
      <c r="E23" s="9" t="inlineStr">
        <is>
          <t>Stk.</t>
        </is>
      </c>
      <c r="F23" s="32">
        <f>D23-C23</f>
        <v/>
      </c>
      <c r="G23" s="35">
        <f>IFERROR(F23/C23,"")</f>
        <v/>
      </c>
      <c r="H23" s="11" t="inlineStr">
        <is>
          <t>Als Lückenfüller deutlich stärker eingesetzt als geplant.</t>
        </is>
      </c>
    </row>
    <row r="24" ht="30" customHeight="1">
      <c r="A24" s="9" t="inlineStr">
        <is>
          <t>Helianthemum 'The Bride'</t>
        </is>
      </c>
      <c r="B24" s="9" t="inlineStr">
        <is>
          <t>bestellt</t>
        </is>
      </c>
      <c r="C24" s="32" t="n">
        <v>0</v>
      </c>
      <c r="D24" s="32" t="n">
        <v>12</v>
      </c>
      <c r="E24" s="9" t="inlineStr">
        <is>
          <t>Stk.</t>
        </is>
      </c>
      <c r="F24" s="32">
        <f>D24-C24</f>
        <v/>
      </c>
      <c r="G24" s="35">
        <f>IFERROR(F24/C24,"")</f>
        <v/>
      </c>
      <c r="H24" s="11" t="inlineStr">
        <is>
          <t>Nicht bestellt, aber geliefert – wegen passender Standortansprüche integriert.</t>
        </is>
      </c>
    </row>
    <row r="25" ht="30" customHeight="1">
      <c r="A25" s="9" t="inlineStr">
        <is>
          <t>Iris barbata</t>
        </is>
      </c>
      <c r="B25" s="9" t="inlineStr">
        <is>
          <t>Bestand</t>
        </is>
      </c>
      <c r="C25" s="32" t="n">
        <v>10</v>
      </c>
      <c r="D25" s="32" t="n">
        <v>26</v>
      </c>
      <c r="E25" s="9" t="inlineStr">
        <is>
          <t>Stk.</t>
        </is>
      </c>
      <c r="F25" s="32">
        <f>D25-C25</f>
        <v/>
      </c>
      <c r="G25" s="35">
        <f>IFERROR(F25/C25,"")</f>
        <v/>
      </c>
      <c r="H25" s="11" t="inlineStr">
        <is>
          <t>Auf der linken Fläche mehr gepflanzt als vorgesehen.</t>
        </is>
      </c>
    </row>
    <row r="26" ht="30" customHeight="1">
      <c r="A26" s="9" t="inlineStr">
        <is>
          <t>Lavandula angustifolia</t>
        </is>
      </c>
      <c r="B26" s="9" t="inlineStr">
        <is>
          <t>Bestand</t>
        </is>
      </c>
      <c r="C26" s="32" t="n">
        <v>22</v>
      </c>
      <c r="D26" s="32" t="n">
        <v>18</v>
      </c>
      <c r="E26" s="9" t="inlineStr">
        <is>
          <t>Stk.</t>
        </is>
      </c>
      <c r="F26" s="32">
        <f>D26-C26</f>
        <v/>
      </c>
      <c r="G26" s="35">
        <f>IFERROR(F26/C26,"")</f>
        <v/>
      </c>
      <c r="H26" s="9" t="inlineStr"/>
    </row>
    <row r="27" ht="30" customHeight="1">
      <c r="A27" s="9" t="inlineStr">
        <is>
          <t>Pennisetum alopecuroides 'Red Head'</t>
        </is>
      </c>
      <c r="B27" s="9" t="inlineStr">
        <is>
          <t>bestellt</t>
        </is>
      </c>
      <c r="C27" s="32" t="n">
        <v>25</v>
      </c>
      <c r="D27" s="32" t="n">
        <v>24</v>
      </c>
      <c r="E27" s="9" t="inlineStr">
        <is>
          <t>Stk.</t>
        </is>
      </c>
      <c r="F27" s="32">
        <f>D27-C27</f>
        <v/>
      </c>
      <c r="G27" s="35">
        <f>IFERROR(F27/C27,"")</f>
        <v/>
      </c>
      <c r="H27" s="9" t="inlineStr"/>
    </row>
    <row r="28" ht="30" customHeight="1">
      <c r="A28" s="9" t="inlineStr">
        <is>
          <t>Phlox subulata 'Maischnee'</t>
        </is>
      </c>
      <c r="B28" s="9" t="inlineStr">
        <is>
          <t>bestellt</t>
        </is>
      </c>
      <c r="C28" s="32" t="n">
        <v>10</v>
      </c>
      <c r="D28" s="32" t="n">
        <v>0</v>
      </c>
      <c r="E28" s="9" t="inlineStr">
        <is>
          <t>Stk.</t>
        </is>
      </c>
      <c r="F28" s="32">
        <f>D28-C28</f>
        <v/>
      </c>
      <c r="G28" s="35">
        <f>IFERROR(F28/C28,"")</f>
        <v/>
      </c>
      <c r="H28" s="11" t="inlineStr">
        <is>
          <t>Im Bepflanzungsbericht nicht mehr genannt.</t>
        </is>
      </c>
    </row>
    <row r="29" ht="30" customHeight="1">
      <c r="A29" s="9" t="inlineStr">
        <is>
          <t>Potentilla fruticosa 'Red Ace'</t>
        </is>
      </c>
      <c r="B29" s="9" t="inlineStr">
        <is>
          <t>bestellt</t>
        </is>
      </c>
      <c r="C29" s="32" t="n">
        <v>7</v>
      </c>
      <c r="D29" s="32" t="n">
        <v>7</v>
      </c>
      <c r="E29" s="9" t="inlineStr">
        <is>
          <t>Stk.</t>
        </is>
      </c>
      <c r="F29" s="32">
        <f>D29-C29</f>
        <v/>
      </c>
      <c r="G29" s="35">
        <f>IFERROR(F29/C29,"")</f>
        <v/>
      </c>
      <c r="H29" s="9" t="inlineStr"/>
    </row>
    <row r="30" ht="30" customHeight="1">
      <c r="A30" s="9" t="inlineStr">
        <is>
          <t>Rudbeckia fulgida 'Little Goldstar'</t>
        </is>
      </c>
      <c r="B30" s="9" t="inlineStr">
        <is>
          <t>bestellt</t>
        </is>
      </c>
      <c r="C30" s="32" t="n">
        <v>10</v>
      </c>
      <c r="D30" s="32" t="n">
        <v>9</v>
      </c>
      <c r="E30" s="9" t="inlineStr">
        <is>
          <t>Stk.</t>
        </is>
      </c>
      <c r="F30" s="32">
        <f>D30-C30</f>
        <v/>
      </c>
      <c r="G30" s="35">
        <f>IFERROR(F30/C30,"")</f>
        <v/>
      </c>
      <c r="H30" s="9" t="inlineStr"/>
    </row>
    <row r="31" ht="30" customHeight="1">
      <c r="A31" s="9" t="inlineStr">
        <is>
          <t>Rosmarinus officinalis</t>
        </is>
      </c>
      <c r="B31" s="9" t="inlineStr">
        <is>
          <t>Bestand</t>
        </is>
      </c>
      <c r="C31" s="32" t="n">
        <v>8</v>
      </c>
      <c r="D31" s="32" t="n">
        <v>6</v>
      </c>
      <c r="E31" s="9" t="inlineStr">
        <is>
          <t>Stk.</t>
        </is>
      </c>
      <c r="F31" s="32">
        <f>D31-C31</f>
        <v/>
      </c>
      <c r="G31" s="35">
        <f>IFERROR(F31/C31,"")</f>
        <v/>
      </c>
      <c r="H31" s="9" t="inlineStr"/>
    </row>
    <row r="32" ht="30" customHeight="1">
      <c r="A32" s="9" t="inlineStr">
        <is>
          <t>Salvia nemorosa 'Caradonna'</t>
        </is>
      </c>
      <c r="B32" s="9" t="inlineStr">
        <is>
          <t>bestellt</t>
        </is>
      </c>
      <c r="C32" s="32" t="n">
        <v>32</v>
      </c>
      <c r="D32" s="32" t="n">
        <v>18</v>
      </c>
      <c r="E32" s="9" t="inlineStr">
        <is>
          <t>Stk.</t>
        </is>
      </c>
      <c r="F32" s="32">
        <f>D32-C32</f>
        <v/>
      </c>
      <c r="G32" s="35">
        <f>IFERROR(F32/C32,"")</f>
        <v/>
      </c>
      <c r="H32" s="11" t="inlineStr">
        <is>
          <t>In der Planung zusätzlich ohne Stückzahl für Bauabschnitt A geführt.</t>
        </is>
      </c>
    </row>
    <row r="33" ht="30" customHeight="1">
      <c r="A33" s="9" t="inlineStr">
        <is>
          <t>Sedum 'Herbstfreude'</t>
        </is>
      </c>
      <c r="B33" s="9" t="inlineStr">
        <is>
          <t>Bestand</t>
        </is>
      </c>
      <c r="C33" s="32" t="n">
        <v>8</v>
      </c>
      <c r="D33" s="32" t="n">
        <v>16</v>
      </c>
      <c r="E33" s="9" t="inlineStr">
        <is>
          <t>Stk.</t>
        </is>
      </c>
      <c r="F33" s="32">
        <f>D33-C33</f>
        <v/>
      </c>
      <c r="G33" s="35">
        <f>IFERROR(F33/C33,"")</f>
        <v/>
      </c>
      <c r="H33" s="9" t="inlineStr"/>
    </row>
    <row r="34" ht="30" customHeight="1">
      <c r="A34" s="9" t="inlineStr">
        <is>
          <t>Thymus vulgaris</t>
        </is>
      </c>
      <c r="B34" s="9" t="inlineStr">
        <is>
          <t>bestellt</t>
        </is>
      </c>
      <c r="C34" s="32" t="n">
        <v>54</v>
      </c>
      <c r="D34" s="32" t="n">
        <v>40</v>
      </c>
      <c r="E34" s="9" t="inlineStr">
        <is>
          <t>Stk.</t>
        </is>
      </c>
      <c r="F34" s="32">
        <f>D34-C34</f>
        <v/>
      </c>
      <c r="G34" s="35">
        <f>IFERROR(F34/C34,"")</f>
        <v/>
      </c>
      <c r="H34" s="11" t="inlineStr">
        <is>
          <t>In der Planung zusätzlich ohne Stückzahl für Bauabschnitt A geführt.</t>
        </is>
      </c>
    </row>
    <row r="35" ht="30" customHeight="1">
      <c r="A35" s="12" t="inlineStr">
        <is>
          <t>Summe</t>
        </is>
      </c>
      <c r="B35" s="12" t="inlineStr"/>
      <c r="C35" s="33">
        <f>SUM(C20:C34)</f>
        <v/>
      </c>
      <c r="D35" s="33">
        <f>SUM(D20:D34)</f>
        <v/>
      </c>
      <c r="E35" s="12" t="inlineStr">
        <is>
          <t>Stk.</t>
        </is>
      </c>
      <c r="F35" s="33">
        <f>D35-C35</f>
        <v/>
      </c>
      <c r="G35" s="36">
        <f>IFERROR(F35/C35,"")</f>
        <v/>
      </c>
      <c r="H35" s="14" t="inlineStr">
        <is>
          <t>Die Planzahl ist eine Untergrenze: Zwei Positionen sind in der Pflanzenliste ohne Stückzahl geführt.</t>
        </is>
      </c>
    </row>
    <row r="38">
      <c r="A38" s="3" t="inlineStr">
        <is>
          <t>Werkzeug</t>
        </is>
      </c>
    </row>
    <row r="39" ht="30" customHeight="1">
      <c r="A39" s="8" t="inlineStr">
        <is>
          <t>Werkzeug</t>
        </is>
      </c>
      <c r="B39" s="8" t="inlineStr">
        <is>
          <t>Funktion</t>
        </is>
      </c>
      <c r="C39" s="8" t="inlineStr">
        <is>
          <t>Geplant</t>
        </is>
      </c>
      <c r="D39" s="8" t="inlineStr">
        <is>
          <t>Gebraucht</t>
        </is>
      </c>
      <c r="E39" s="8" t="inlineStr">
        <is>
          <t>EH</t>
        </is>
      </c>
      <c r="F39" s="8" t="inlineStr">
        <is>
          <t>Abweichung</t>
        </is>
      </c>
      <c r="G39" s="8" t="inlineStr">
        <is>
          <t>Abweichung %</t>
        </is>
      </c>
      <c r="H39" s="8" t="inlineStr">
        <is>
          <t>Anmerkung</t>
        </is>
      </c>
    </row>
    <row r="40">
      <c r="A40" s="9" t="inlineStr">
        <is>
          <t>Spaten</t>
        </is>
      </c>
      <c r="B40" s="9" t="inlineStr">
        <is>
          <t>Grasnarbe entfernen</t>
        </is>
      </c>
      <c r="C40" s="32" t="n">
        <v>4</v>
      </c>
      <c r="D40" s="32" t="n">
        <v>6</v>
      </c>
      <c r="E40" s="9" t="inlineStr">
        <is>
          <t>Stk.</t>
        </is>
      </c>
      <c r="F40" s="32">
        <f>D40-C40</f>
        <v/>
      </c>
      <c r="G40" s="35">
        <f>IF(C40=0,"",IFERROR(F40/C40,""))</f>
        <v/>
      </c>
      <c r="H40" s="9" t="inlineStr">
        <is>
          <t>Mehrbedarf vor Ort.</t>
        </is>
      </c>
    </row>
    <row r="41">
      <c r="A41" s="9" t="inlineStr">
        <is>
          <t>Spitzschaufel</t>
        </is>
      </c>
      <c r="B41" s="9" t="inlineStr">
        <is>
          <t>Pflanzen ausgraben und einsetzen</t>
        </is>
      </c>
      <c r="C41" s="32" t="n">
        <v>2</v>
      </c>
      <c r="D41" s="32" t="n">
        <v>2</v>
      </c>
      <c r="E41" s="9" t="inlineStr">
        <is>
          <t>Stk.</t>
        </is>
      </c>
      <c r="F41" s="32">
        <f>D41-C41</f>
        <v/>
      </c>
      <c r="G41" s="35">
        <f>IF(C41=0,"",IFERROR(F41/C41,""))</f>
        <v/>
      </c>
      <c r="H41" s="9" t="inlineStr"/>
    </row>
    <row r="42">
      <c r="A42" s="9" t="inlineStr">
        <is>
          <t>Handschaufel</t>
        </is>
      </c>
      <c r="B42" s="9" t="inlineStr">
        <is>
          <t>Beikraut entfernen</t>
        </is>
      </c>
      <c r="C42" s="32" t="n">
        <v>2</v>
      </c>
      <c r="D42" s="32" t="n">
        <v>2</v>
      </c>
      <c r="E42" s="9" t="inlineStr">
        <is>
          <t>Stk.</t>
        </is>
      </c>
      <c r="F42" s="32">
        <f>D42-C42</f>
        <v/>
      </c>
      <c r="G42" s="35">
        <f>IF(C42=0,"",IFERROR(F42/C42,""))</f>
        <v/>
      </c>
      <c r="H42" s="9" t="inlineStr"/>
    </row>
    <row r="43">
      <c r="A43" s="9" t="inlineStr">
        <is>
          <t>Rechen</t>
        </is>
      </c>
      <c r="B43" s="9" t="inlineStr">
        <is>
          <t>Boden bearbeiten</t>
        </is>
      </c>
      <c r="C43" s="32" t="n">
        <v>2</v>
      </c>
      <c r="D43" s="32" t="n">
        <v>4</v>
      </c>
      <c r="E43" s="9" t="inlineStr">
        <is>
          <t>Stk.</t>
        </is>
      </c>
      <c r="F43" s="32">
        <f>D43-C43</f>
        <v/>
      </c>
      <c r="G43" s="35">
        <f>IF(C43=0,"",IFERROR(F43/C43,""))</f>
        <v/>
      </c>
      <c r="H43" s="9" t="inlineStr">
        <is>
          <t>Mehrbedarf vor Ort.</t>
        </is>
      </c>
    </row>
    <row r="44">
      <c r="A44" s="9" t="inlineStr">
        <is>
          <t>Unkrautstecher</t>
        </is>
      </c>
      <c r="B44" s="9" t="inlineStr">
        <is>
          <t>Beikraut entfernen</t>
        </is>
      </c>
      <c r="C44" s="32" t="n">
        <v>3</v>
      </c>
      <c r="D44" s="32" t="n">
        <v>5</v>
      </c>
      <c r="E44" s="9" t="inlineStr">
        <is>
          <t>Stk.</t>
        </is>
      </c>
      <c r="F44" s="32">
        <f>D44-C44</f>
        <v/>
      </c>
      <c r="G44" s="35">
        <f>IF(C44=0,"",IFERROR(F44/C44,""))</f>
        <v/>
      </c>
      <c r="H44" s="9" t="inlineStr">
        <is>
          <t>Mehrbedarf vor Ort.</t>
        </is>
      </c>
    </row>
    <row r="45">
      <c r="A45" s="9" t="inlineStr">
        <is>
          <t>Geißfuß</t>
        </is>
      </c>
      <c r="B45" s="9" t="inlineStr">
        <is>
          <t>Nägel entfernen</t>
        </is>
      </c>
      <c r="C45" s="32" t="n">
        <v>1</v>
      </c>
      <c r="D45" s="32" t="n">
        <v>1</v>
      </c>
      <c r="E45" s="9" t="inlineStr">
        <is>
          <t>Stk.</t>
        </is>
      </c>
      <c r="F45" s="32">
        <f>D45-C45</f>
        <v/>
      </c>
      <c r="G45" s="35">
        <f>IF(C45=0,"",IFERROR(F45/C45,""))</f>
        <v/>
      </c>
      <c r="H45" s="9" t="inlineStr"/>
    </row>
    <row r="46">
      <c r="A46" s="9" t="inlineStr">
        <is>
          <t>Kübel oder Unkrautsack</t>
        </is>
      </c>
      <c r="B46" s="9" t="inlineStr">
        <is>
          <t>Beikraut- und Wassertransport</t>
        </is>
      </c>
      <c r="C46" s="32" t="n">
        <v>4</v>
      </c>
      <c r="D46" s="32" t="n">
        <v>8</v>
      </c>
      <c r="E46" s="9" t="inlineStr">
        <is>
          <t>Stk.</t>
        </is>
      </c>
      <c r="F46" s="32">
        <f>D46-C46</f>
        <v/>
      </c>
      <c r="G46" s="35">
        <f>IF(C46=0,"",IFERROR(F46/C46,""))</f>
        <v/>
      </c>
      <c r="H46" s="9" t="inlineStr">
        <is>
          <t>Mehrbedarf vor Ort.</t>
        </is>
      </c>
    </row>
    <row r="47">
      <c r="A47" s="9" t="inlineStr">
        <is>
          <t>Gartenschere</t>
        </is>
      </c>
      <c r="B47" s="9" t="inlineStr">
        <is>
          <t>Schnitt</t>
        </is>
      </c>
      <c r="C47" s="32" t="n">
        <v>4</v>
      </c>
      <c r="D47" s="32" t="n">
        <v>4</v>
      </c>
      <c r="E47" s="9" t="inlineStr">
        <is>
          <t>Stk.</t>
        </is>
      </c>
      <c r="F47" s="32">
        <f>D47-C47</f>
        <v/>
      </c>
      <c r="G47" s="35">
        <f>IF(C47=0,"",IFERROR(F47/C47,""))</f>
        <v/>
      </c>
      <c r="H47" s="9" t="inlineStr"/>
    </row>
    <row r="48">
      <c r="A48" s="9" t="inlineStr">
        <is>
          <t>Handsäge</t>
        </is>
      </c>
      <c r="B48" s="9" t="inlineStr">
        <is>
          <t>Baumstämme zerkleinern</t>
        </is>
      </c>
      <c r="C48" s="32" t="n">
        <v>1</v>
      </c>
      <c r="D48" s="32" t="n">
        <v>1</v>
      </c>
      <c r="E48" s="9" t="inlineStr">
        <is>
          <t>Stk.</t>
        </is>
      </c>
      <c r="F48" s="32">
        <f>D48-C48</f>
        <v/>
      </c>
      <c r="G48" s="35">
        <f>IF(C48=0,"",IFERROR(F48/C48,""))</f>
        <v/>
      </c>
      <c r="H48" s="9" t="inlineStr"/>
    </row>
    <row r="49">
      <c r="A49" s="9" t="inlineStr">
        <is>
          <t>Wasserschlauch 40 m</t>
        </is>
      </c>
      <c r="B49" s="9" t="inlineStr">
        <is>
          <t>Bewässerung</t>
        </is>
      </c>
      <c r="C49" s="32" t="n">
        <v>1</v>
      </c>
      <c r="D49" s="32" t="n">
        <v>1</v>
      </c>
      <c r="E49" s="9" t="inlineStr">
        <is>
          <t>Stk.</t>
        </is>
      </c>
      <c r="F49" s="32">
        <f>D49-C49</f>
        <v/>
      </c>
      <c r="G49" s="35">
        <f>IF(C49=0,"",IFERROR(F49/C49,""))</f>
        <v/>
      </c>
      <c r="H49" s="9" t="inlineStr"/>
    </row>
    <row r="50">
      <c r="A50" s="9" t="inlineStr">
        <is>
          <t>Schubkarre</t>
        </is>
      </c>
      <c r="B50" s="9" t="inlineStr">
        <is>
          <t>Materialtransport</t>
        </is>
      </c>
      <c r="C50" s="32" t="n">
        <v>2</v>
      </c>
      <c r="D50" s="32" t="n">
        <v>2</v>
      </c>
      <c r="E50" s="9" t="inlineStr">
        <is>
          <t>Stk.</t>
        </is>
      </c>
      <c r="F50" s="32">
        <f>D50-C50</f>
        <v/>
      </c>
      <c r="G50" s="35">
        <f>IF(C50=0,"",IFERROR(F50/C50,""))</f>
        <v/>
      </c>
      <c r="H50" s="9" t="inlineStr"/>
    </row>
    <row r="51">
      <c r="A51" s="9" t="inlineStr">
        <is>
          <t>Messpflöcke</t>
        </is>
      </c>
      <c r="B51" s="9" t="inlineStr">
        <is>
          <t>Bemaßung</t>
        </is>
      </c>
      <c r="C51" s="32" t="n">
        <v>20</v>
      </c>
      <c r="D51" s="32" t="n">
        <v>20</v>
      </c>
      <c r="E51" s="9" t="inlineStr">
        <is>
          <t>Stk.</t>
        </is>
      </c>
      <c r="F51" s="32">
        <f>D51-C51</f>
        <v/>
      </c>
      <c r="G51" s="35">
        <f>IF(C51=0,"",IFERROR(F51/C51,""))</f>
        <v/>
      </c>
      <c r="H51" s="9" t="inlineStr"/>
    </row>
    <row r="52">
      <c r="A52" s="9" t="inlineStr">
        <is>
          <t>Hammer</t>
        </is>
      </c>
      <c r="B52" s="9" t="inlineStr">
        <is>
          <t>Bemaßung</t>
        </is>
      </c>
      <c r="C52" s="32" t="n">
        <v>2</v>
      </c>
      <c r="D52" s="32" t="n">
        <v>2</v>
      </c>
      <c r="E52" s="9" t="inlineStr">
        <is>
          <t>Stk.</t>
        </is>
      </c>
      <c r="F52" s="32">
        <f>D52-C52</f>
        <v/>
      </c>
      <c r="G52" s="35">
        <f>IF(C52=0,"",IFERROR(F52/C52,""))</f>
        <v/>
      </c>
      <c r="H52" s="9" t="inlineStr"/>
    </row>
    <row r="53">
      <c r="A53" s="9" t="inlineStr">
        <is>
          <t>Maßband 20 m</t>
        </is>
      </c>
      <c r="B53" s="9" t="inlineStr">
        <is>
          <t>Bemaßung</t>
        </is>
      </c>
      <c r="C53" s="32" t="n">
        <v>1</v>
      </c>
      <c r="D53" s="32" t="n">
        <v>1</v>
      </c>
      <c r="E53" s="9" t="inlineStr">
        <is>
          <t>Stk.</t>
        </is>
      </c>
      <c r="F53" s="32">
        <f>D53-C53</f>
        <v/>
      </c>
      <c r="G53" s="35">
        <f>IF(C53=0,"",IFERROR(F53/C53,""))</f>
        <v/>
      </c>
      <c r="H53" s="9" t="inlineStr"/>
    </row>
    <row r="54">
      <c r="A54" s="9" t="inlineStr">
        <is>
          <t>Maßschnur 100 m</t>
        </is>
      </c>
      <c r="B54" s="9" t="inlineStr">
        <is>
          <t>Bemaßung</t>
        </is>
      </c>
      <c r="C54" s="32" t="n">
        <v>1</v>
      </c>
      <c r="D54" s="32" t="n">
        <v>1</v>
      </c>
      <c r="E54" s="9" t="inlineStr">
        <is>
          <t>Stk.</t>
        </is>
      </c>
      <c r="F54" s="32">
        <f>D54-C54</f>
        <v/>
      </c>
      <c r="G54" s="35">
        <f>IF(C54=0,"",IFERROR(F54/C54,""))</f>
        <v/>
      </c>
      <c r="H54" s="9" t="inlineStr"/>
    </row>
    <row r="55">
      <c r="A55" s="9" t="inlineStr">
        <is>
          <t>Farbspray</t>
        </is>
      </c>
      <c r="B55" s="9" t="inlineStr">
        <is>
          <t>Markierung</t>
        </is>
      </c>
      <c r="C55" s="32" t="n">
        <v>1</v>
      </c>
      <c r="D55" s="32" t="n">
        <v>1</v>
      </c>
      <c r="E55" s="9" t="inlineStr">
        <is>
          <t>Stk.</t>
        </is>
      </c>
      <c r="F55" s="32">
        <f>D55-C55</f>
        <v/>
      </c>
      <c r="G55" s="35">
        <f>IF(C55=0,"",IFERROR(F55/C55,""))</f>
        <v/>
      </c>
      <c r="H55" s="9" t="inlineStr"/>
    </row>
    <row r="56">
      <c r="A56" s="9" t="inlineStr">
        <is>
          <t>Große Brechstange</t>
        </is>
      </c>
      <c r="B56" s="9" t="inlineStr">
        <is>
          <t>alte Rundhölzer entfernen</t>
        </is>
      </c>
      <c r="C56" s="37" t="n">
        <v>0</v>
      </c>
      <c r="D56" s="32" t="n">
        <v>2</v>
      </c>
      <c r="E56" s="9" t="inlineStr">
        <is>
          <t>Stk.</t>
        </is>
      </c>
      <c r="F56" s="32">
        <f>D56-C56</f>
        <v/>
      </c>
      <c r="G56" s="35">
        <f>IF(C56=0,"",IFERROR(F56/C56,""))</f>
        <v/>
      </c>
      <c r="H56" s="9" t="inlineStr">
        <is>
          <t>In der Planung nicht vorgesehen.</t>
        </is>
      </c>
    </row>
    <row r="57">
      <c r="A57" s="9" t="inlineStr">
        <is>
          <t>Mistgabel</t>
        </is>
      </c>
      <c r="B57" s="9" t="inlineStr">
        <is>
          <t>Erde auflockern</t>
        </is>
      </c>
      <c r="C57" s="37" t="n">
        <v>0</v>
      </c>
      <c r="D57" s="32" t="n">
        <v>1</v>
      </c>
      <c r="E57" s="9" t="inlineStr">
        <is>
          <t>Stk.</t>
        </is>
      </c>
      <c r="F57" s="32">
        <f>D57-C57</f>
        <v/>
      </c>
      <c r="G57" s="35">
        <f>IF(C57=0,"",IFERROR(F57/C57,""))</f>
        <v/>
      </c>
      <c r="H57" s="9" t="inlineStr">
        <is>
          <t>In der Planung nicht vorgesehen.</t>
        </is>
      </c>
    </row>
    <row r="58">
      <c r="A58" s="9" t="inlineStr">
        <is>
          <t>Spitzhacke</t>
        </is>
      </c>
      <c r="B58" s="9" t="inlineStr">
        <is>
          <t>Erde auflockern</t>
        </is>
      </c>
      <c r="C58" s="37" t="n">
        <v>0</v>
      </c>
      <c r="D58" s="32" t="n">
        <v>2</v>
      </c>
      <c r="E58" s="9" t="inlineStr">
        <is>
          <t>Stk.</t>
        </is>
      </c>
      <c r="F58" s="32">
        <f>D58-C58</f>
        <v/>
      </c>
      <c r="G58" s="35">
        <f>IF(C58=0,"",IFERROR(F58/C58,""))</f>
        <v/>
      </c>
      <c r="H58" s="9" t="inlineStr">
        <is>
          <t>In der Planung nicht vorgesehen.</t>
        </is>
      </c>
    </row>
    <row r="59">
      <c r="A59" s="9" t="inlineStr">
        <is>
          <t>Flex</t>
        </is>
      </c>
      <c r="B59" s="9" t="inlineStr">
        <is>
          <t>Nägel aus Rundhölzern entfernen</t>
        </is>
      </c>
      <c r="C59" s="37" t="n">
        <v>0</v>
      </c>
      <c r="D59" s="32" t="n">
        <v>1</v>
      </c>
      <c r="E59" s="9" t="inlineStr">
        <is>
          <t>Stk.</t>
        </is>
      </c>
      <c r="F59" s="32">
        <f>D59-C59</f>
        <v/>
      </c>
      <c r="G59" s="35">
        <f>IF(C59=0,"",IFERROR(F59/C59,""))</f>
        <v/>
      </c>
      <c r="H59" s="9" t="inlineStr">
        <is>
          <t>In der Planung nicht vorgesehen.</t>
        </is>
      </c>
    </row>
    <row r="60">
      <c r="A60" s="9" t="inlineStr">
        <is>
          <t>Motorsäge</t>
        </is>
      </c>
      <c r="B60" s="9" t="inlineStr">
        <is>
          <t>Rundhölzer zuschneiden</t>
        </is>
      </c>
      <c r="C60" s="37" t="n">
        <v>0</v>
      </c>
      <c r="D60" s="32" t="n">
        <v>1</v>
      </c>
      <c r="E60" s="9" t="inlineStr">
        <is>
          <t>Stk.</t>
        </is>
      </c>
      <c r="F60" s="32">
        <f>D60-C60</f>
        <v/>
      </c>
      <c r="G60" s="35">
        <f>IF(C60=0,"",IFERROR(F60/C60,""))</f>
        <v/>
      </c>
      <c r="H60" s="9" t="inlineStr">
        <is>
          <t>In der Planung nicht vorgesehen.</t>
        </is>
      </c>
    </row>
    <row r="62">
      <c r="A62" s="25" t="inlineStr">
        <is>
          <t>Fünf Werkzeuge standen auf keiner Liste: zwei Brechstangen, eine Mistgabel, zwei Spitzhacken, eine Flex und eine Motorsäge. Drei davon – Brechstange, Flex und Motorsäge – wurden gebraucht, weil alte Rundhölzer mit Nägeln zurückzubauen waren; ein Arbeitsschritt, den die Planung nicht kannte. Mistgabel und Spitzhacke fehlten für den steinigen, durchwurzelten Boden.</t>
        </is>
      </c>
    </row>
    <row r="63"/>
  </sheetData>
  <mergeCells count="2">
    <mergeCell ref="A15:H16"/>
    <mergeCell ref="A62:H63"/>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F22"/>
  <sheetViews>
    <sheetView showGridLines="0" workbookViewId="0">
      <selection activeCell="A1" sqref="A1"/>
    </sheetView>
  </sheetViews>
  <sheetFormatPr baseColWidth="8" defaultRowHeight="15"/>
  <cols>
    <col width="24" customWidth="1" min="1" max="1"/>
    <col width="44" customWidth="1" min="2" max="2"/>
    <col width="40" customWidth="1" min="3" max="3"/>
    <col width="44" customWidth="1" min="4" max="4"/>
    <col width="14" customWidth="1" min="5" max="5"/>
    <col width="56" customWidth="1" min="6" max="6"/>
  </cols>
  <sheetData>
    <row r="1">
      <c r="A1" s="1" t="inlineStr">
        <is>
          <t>08_VERGABERASTER – Prüfraster</t>
        </is>
      </c>
    </row>
    <row r="2">
      <c r="A2" s="2" t="inlineStr">
        <is>
          <t>STUDIEN- UND PORTFOLIOARBEIT. Keine Rechtsberatung, keine Berufserfahrung im Vergaberecht. Die Normen sind so zitiert, wie sie im Portfolio stehen.</t>
        </is>
      </c>
    </row>
    <row r="4" ht="30" customHeight="1">
      <c r="A4" s="8" t="inlineStr">
        <is>
          <t>Prüffeld</t>
        </is>
      </c>
      <c r="B4" s="8" t="inlineStr">
        <is>
          <t>Fragestellung</t>
        </is>
      </c>
      <c r="C4" s="8" t="inlineStr">
        <is>
          <t>Grundlage</t>
        </is>
      </c>
      <c r="D4" s="8" t="inlineStr">
        <is>
          <t>Beleg im Projekt</t>
        </is>
      </c>
      <c r="E4" s="8" t="inlineStr">
        <is>
          <t>Status</t>
        </is>
      </c>
      <c r="F4" s="8" t="inlineStr">
        <is>
          <t>Hinweis und Risiko</t>
        </is>
      </c>
    </row>
    <row r="5" ht="60" customHeight="1">
      <c r="A5" s="9" t="inlineStr">
        <is>
          <t>Leistungsbeschreibung</t>
        </is>
      </c>
      <c r="B5" s="11" t="inlineStr">
        <is>
          <t>Ist jede Leistung so beschrieben, dass zwei Bieter dasselbe kalkulieren?</t>
        </is>
      </c>
      <c r="C5" s="11" t="inlineStr">
        <is>
          <t>ÖNORM B 2241 als Werkvertragsnorm für den Garten- und Landschaftsbau</t>
        </is>
      </c>
      <c r="D5" s="11" t="inlineStr">
        <is>
          <t>15 Positionen in sechs Leistungsgruppen, je mit Kurz- und Langtext</t>
        </is>
      </c>
      <c r="E5" s="9" t="inlineStr">
        <is>
          <t>erfüllt</t>
        </is>
      </c>
      <c r="F5" s="11" t="inlineStr">
        <is>
          <t>Der Langtext nennt die Ausführungsart, nicht das Fabrikat – Voraussetzung für Vergleichbarkeit.</t>
        </is>
      </c>
    </row>
    <row r="6" ht="60" customHeight="1">
      <c r="A6" s="9" t="inlineStr">
        <is>
          <t>Mengen und Einheiten</t>
        </is>
      </c>
      <c r="B6" s="11" t="inlineStr">
        <is>
          <t>Ist jede Menge auf eine nachprüfbare Quelle zurückführbar?</t>
        </is>
      </c>
      <c r="C6" s="11" t="inlineStr">
        <is>
          <t>Grundsatz der Mengenermittlung; Massenermittlung als Teil der Ausschreibung</t>
        </is>
      </c>
      <c r="D6" s="11" t="inlineStr">
        <is>
          <t>Blatt 02_MENGEN: jede Menge mit Seitenzahl oder Planangabe</t>
        </is>
      </c>
      <c r="E6" s="9" t="inlineStr">
        <is>
          <t>erfüllt</t>
        </is>
      </c>
      <c r="F6" s="11" t="inlineStr">
        <is>
          <t>Zwei Mengen stammen aus dem Ist statt aus dem Soll. Das ist für eine Ausschreibung falsch herum – hier bewusst so, weil es eine Nachkalkulation ist und keine Vorausschreibung.</t>
        </is>
      </c>
    </row>
    <row r="7" ht="60" customHeight="1">
      <c r="A7" s="9" t="inlineStr">
        <is>
          <t>Technische Anforderungen</t>
        </is>
      </c>
      <c r="B7" s="11" t="inlineStr">
        <is>
          <t>Sind Substrataufbau, Pflanzqualitäten und Einbauweise festgelegt?</t>
        </is>
      </c>
      <c r="C7" s="9" t="inlineStr">
        <is>
          <t>ÖNORM L 1111 zur technischen Ausführung</t>
        </is>
      </c>
      <c r="D7" s="11" t="inlineStr">
        <is>
          <t>Substratschichtung P26, Topfgrößen P9/P11/C2/C3 in der Pflanzenliste P37</t>
        </is>
      </c>
      <c r="E7" s="17" t="inlineStr">
        <is>
          <t>teilweise</t>
        </is>
      </c>
      <c r="F7" s="11" t="inlineStr">
        <is>
          <t>Die Schichtstärken im Bericht (10 cm Feinsubstrat, 5 cm Kompost) und die tatsächlich verbrauchten 3 m³ lassen sich rechnerisch nicht zur Deckung bringen. Siehe 02_MENGEN.</t>
        </is>
      </c>
    </row>
    <row r="8" ht="60" customHeight="1">
      <c r="A8" s="9" t="inlineStr">
        <is>
          <t>Ausführungsanforderungen</t>
        </is>
      </c>
      <c r="B8" s="11" t="inlineStr">
        <is>
          <t>Sind Jahreszeit, Witterung und Reihenfolge geregelt?</t>
        </is>
      </c>
      <c r="C8" s="9" t="inlineStr">
        <is>
          <t>ÖNORM L 1111; Bauzeitplan des Projekts</t>
        </is>
      </c>
      <c r="D8" s="11" t="inlineStr">
        <is>
          <t>Vier Bautage 07.–10.04.2025, Witterung dokumentiert P24</t>
        </is>
      </c>
      <c r="E8" s="9" t="inlineStr">
        <is>
          <t>erfüllt</t>
        </is>
      </c>
      <c r="F8" s="11" t="inlineStr">
        <is>
          <t>Windböen erforderten das Beschweren des Miscanthusmulchs – ein Fall, den ein Leistungstext üblicherweise nicht abdeckt.</t>
        </is>
      </c>
    </row>
    <row r="9" ht="60" customHeight="1">
      <c r="A9" s="9" t="inlineStr">
        <is>
          <t>Dokumentation</t>
        </is>
      </c>
      <c r="B9" s="11" t="inlineStr">
        <is>
          <t>Wird die Ausführung so dokumentiert, dass sie prüfbar bleibt?</t>
        </is>
      </c>
      <c r="C9" s="11" t="inlineStr">
        <is>
          <t>Qualitätskontrolle und Dokumentation, Kapitel 4.6</t>
        </is>
      </c>
      <c r="D9" s="11" t="inlineStr">
        <is>
          <t>Fotodokumentation je Bautag P40–46, Bepflanzungsbericht P51, Reflexionslisten P47–50</t>
        </is>
      </c>
      <c r="E9" s="9" t="inlineStr">
        <is>
          <t>erfüllt</t>
        </is>
      </c>
      <c r="F9" s="11" t="inlineStr">
        <is>
          <t>Die Reflexionslisten sind der eigentliche Wert: Sie halten Soll und Ist nebeneinander fest.</t>
        </is>
      </c>
    </row>
    <row r="10" ht="60" customHeight="1">
      <c r="A10" s="9" t="inlineStr">
        <is>
          <t>Eignung und Zuschlag</t>
        </is>
      </c>
      <c r="B10" s="11" t="inlineStr">
        <is>
          <t>Nach welchen Kriterien würde der Zuschlag erteilt?</t>
        </is>
      </c>
      <c r="C10" s="11" t="inlineStr">
        <is>
          <t>Vergaberechtliche Grundlagen – im Projekt nicht behandelt</t>
        </is>
      </c>
      <c r="D10" s="9" t="inlineStr">
        <is>
          <t>kein Beleg im Ausgangsmaterial</t>
        </is>
      </c>
      <c r="E10" s="17" t="inlineStr">
        <is>
          <t>nicht behandelt</t>
        </is>
      </c>
      <c r="F10" s="11" t="inlineStr">
        <is>
          <t>Ein Studienprojekt kennt kein Vergabeverfahren. Diese Zeile bleibt bewusst leer, statt eine Eignungsprüfung zu erfinden.</t>
        </is>
      </c>
    </row>
    <row r="11" ht="60" customHeight="1">
      <c r="A11" s="9" t="inlineStr">
        <is>
          <t>Nachweise</t>
        </is>
      </c>
      <c r="B11" s="11" t="inlineStr">
        <is>
          <t>Welche Nachweise wären vom Auftragnehmer zu erbringen?</t>
        </is>
      </c>
      <c r="C11" s="11" t="inlineStr">
        <is>
          <t>ÖNORM L 1120 zur Grünflächenpflege für die Pflegephase</t>
        </is>
      </c>
      <c r="D11" s="11" t="inlineStr">
        <is>
          <t>Pflegekonzept in drei Phasen, P21/22 und P28</t>
        </is>
      </c>
      <c r="E11" s="17" t="inlineStr">
        <is>
          <t>teilweise</t>
        </is>
      </c>
      <c r="F11" s="11" t="inlineStr">
        <is>
          <t>Das Pflegekonzept ist fachlich ausgearbeitet, aber nicht als vertraglich geschuldete Leistung formuliert.</t>
        </is>
      </c>
    </row>
    <row r="12" ht="60" customHeight="1">
      <c r="A12" s="9" t="inlineStr">
        <is>
          <t>Abnahme</t>
        </is>
      </c>
      <c r="B12" s="9" t="inlineStr">
        <is>
          <t>Wann gilt die Leistung als abgenommen?</t>
        </is>
      </c>
      <c r="C12" s="11" t="inlineStr">
        <is>
          <t>ÖNORM B 2241; Fertigstellungs- und Entwicklungspflege</t>
        </is>
      </c>
      <c r="D12" s="11" t="inlineStr">
        <is>
          <t>CAD-Plan im Stand „Abnahme“; visuelle Nachkontrolle am 03.06.2025, P30 und P55</t>
        </is>
      </c>
      <c r="E12" s="17" t="inlineStr">
        <is>
          <t>teilweise</t>
        </is>
      </c>
      <c r="F12" s="11" t="inlineStr">
        <is>
          <t>Es gibt eine Nachkontrolle mit Fotodokumentation, aber kein Abnahmeprotokoll im vertraglichen Sinn.</t>
        </is>
      </c>
    </row>
    <row r="14">
      <c r="A14" s="3" t="inlineStr">
        <is>
          <t>Herangezogene Normen</t>
        </is>
      </c>
    </row>
    <row r="15" ht="30" customHeight="1">
      <c r="A15" s="8" t="inlineStr">
        <is>
          <t>Norm</t>
        </is>
      </c>
      <c r="B15" s="8" t="inlineStr">
        <is>
          <t>Titel</t>
        </is>
      </c>
    </row>
    <row r="16">
      <c r="A16" s="9" t="inlineStr">
        <is>
          <t>ÖNORM B 2241 (2013)</t>
        </is>
      </c>
      <c r="B16" s="11" t="inlineStr">
        <is>
          <t>Werkvertragsnorm für den Garten- und Landschaftsbau</t>
        </is>
      </c>
    </row>
    <row r="17">
      <c r="A17" s="9" t="inlineStr">
        <is>
          <t>ÖNORM B 2606-1 (2021)</t>
        </is>
      </c>
      <c r="B17" s="9" t="inlineStr">
        <is>
          <t>Entwässerungssysteme für Grundstücke</t>
        </is>
      </c>
    </row>
    <row r="18">
      <c r="A18" s="9" t="inlineStr">
        <is>
          <t>ÖNORM L 1111 (2019)</t>
        </is>
      </c>
      <c r="B18" s="11" t="inlineStr">
        <is>
          <t>Technische Ausführung von Gartengestaltungs- und Landschaftsbauarbeiten</t>
        </is>
      </c>
    </row>
    <row r="19">
      <c r="A19" s="9" t="inlineStr">
        <is>
          <t>ÖNORM L 1120 (2016)</t>
        </is>
      </c>
      <c r="B19" s="9" t="inlineStr">
        <is>
          <t>Grünflächenpflege und -erhaltung</t>
        </is>
      </c>
    </row>
    <row r="21" ht="42" customHeight="1">
      <c r="A21" s="5" t="inlineStr">
        <is>
          <t>Alle vier Normen sind im Literaturverzeichnis des Portfolios zitiert (P56). Die Jahreszahlen stehen so im Portfolio. Ob zwischenzeitlich neuere Ausgaben erschienen sind, wurde NICHT geprüft – wer das Raster verwendet, muss den Stand selbst nachsehen.</t>
        </is>
      </c>
    </row>
    <row r="22" ht="42" customHeight="1">
      <c r="A22" s="5" t="inlineStr">
        <is>
          <t>Das Raster prüft ein Studienprojekt gegen Normen, die im Projekt behandelt wurden. Es ist keine Vergabeprüfung: Es gab kein Verfahren, keinen Auftraggeber und keinen Bieter. Zwei der acht Prüffelder bleiben deshalb ausdrücklich unbeantwortet, statt eine Antwort zu erfinden.</t>
        </is>
      </c>
    </row>
  </sheetData>
  <mergeCells count="2">
    <mergeCell ref="A21:F21"/>
    <mergeCell ref="A22:F2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12"/>
  <sheetViews>
    <sheetView showGridLines="0" workbookViewId="0">
      <selection activeCell="A1" sqref="A1"/>
    </sheetView>
  </sheetViews>
  <sheetFormatPr baseColWidth="8" defaultRowHeight="15"/>
  <cols>
    <col width="16" customWidth="1" min="1" max="1"/>
    <col width="52" customWidth="1" min="2" max="2"/>
    <col width="78" customWidth="1" min="3" max="3"/>
  </cols>
  <sheetData>
    <row r="1">
      <c r="A1" s="1" t="inlineStr">
        <is>
          <t>09_QUELLEN</t>
        </is>
      </c>
    </row>
    <row r="2">
      <c r="A2" s="2" t="inlineStr">
        <is>
          <t>Woher jede Zahl in dieser Mappe stammt.</t>
        </is>
      </c>
    </row>
    <row r="4" ht="30" customHeight="1">
      <c r="A4" s="8" t="inlineStr">
        <is>
          <t>Kürzel</t>
        </is>
      </c>
      <c r="B4" s="8" t="inlineStr">
        <is>
          <t>Quelle</t>
        </is>
      </c>
      <c r="C4" s="8" t="inlineStr">
        <is>
          <t>Was daraus stammt</t>
        </is>
      </c>
    </row>
    <row r="5" ht="56" customHeight="1">
      <c r="A5" s="9" t="inlineStr">
        <is>
          <t>P&lt;n&gt;</t>
        </is>
      </c>
      <c r="B5" s="11" t="inlineStr">
        <is>
          <t>Portfolio_874104_Bramböck_Niklas_11923103.pdf, Projekt und Baupraktikum zu Landschaftsbau und Vegetationstechnik, BOKU, SS 2024/25, 56 Seiten</t>
        </is>
      </c>
      <c r="C5" s="11" t="inlineStr">
        <is>
          <t>Konzept, Bauablauf, Material-, Pflanzen- und Werkzeuglisten, Reflexionslisten mit Soll und Ist, Soll-Ist-Gegenüberstellung, Zeitaufwand, Normen</t>
        </is>
      </c>
    </row>
    <row r="6" ht="56" customHeight="1">
      <c r="A6" s="9" t="inlineStr">
        <is>
          <t>PLAN</t>
        </is>
      </c>
      <c r="B6" s="11" t="inlineStr">
        <is>
          <t>Grundriss.pdf – CAD-Plan, Maßstab 1:50, Titelblattstand „Abnahme“, A3</t>
        </is>
      </c>
      <c r="C6" s="11" t="inlineStr">
        <is>
          <t>Fünf Teilflächen mit Flächenangabe, Rundholzlängen, Pflanzenkürzel, Legende</t>
        </is>
      </c>
    </row>
    <row r="7" ht="56" customHeight="1">
      <c r="A7" s="9" t="inlineStr">
        <is>
          <t>ENTWURF</t>
        </is>
      </c>
      <c r="B7" s="11" t="inlineStr">
        <is>
          <t>Plangrundlage Kleingruppen_Grundriss.pdf – CAD-Plan, 1:50, Stand „Entwurf“, A3</t>
        </is>
      </c>
      <c r="C7" s="11" t="inlineStr">
        <is>
          <t>Planungsstand vor dem Bau; für die Mengen nicht herangezogen</t>
        </is>
      </c>
    </row>
    <row r="8" ht="56" customHeight="1">
      <c r="A8" s="9" t="inlineStr">
        <is>
          <t>CAD-Original</t>
        </is>
      </c>
      <c r="B8" s="9" t="inlineStr">
        <is>
          <t>Vectorworks-Datei zum Projekt (VW 2025)</t>
        </is>
      </c>
      <c r="C8" s="11" t="inlineStr">
        <is>
          <t>Belegt, dass eine CAD-Originaldatei existiert. Inhalt nicht ausgewertet; die Mengen stammen aus dem PDF-Plan und den Listen.</t>
        </is>
      </c>
    </row>
    <row r="9" ht="56" customHeight="1">
      <c r="A9" s="9" t="inlineStr">
        <is>
          <t>ANNAHME</t>
        </is>
      </c>
      <c r="B9" s="9" t="inlineStr">
        <is>
          <t>für diese Aufbereitung gesetzt</t>
        </is>
      </c>
      <c r="C9" s="11" t="inlineStr">
        <is>
          <t>Sämtliche Einheitspreise, der Zuschlag für Unvorhergesehenes und der Umsatzsteuersatz</t>
        </is>
      </c>
    </row>
    <row r="11">
      <c r="A11" s="25" t="inlineStr">
        <is>
          <t>Das Portfolio ist eine Einzelarbeit über ein Gruppenprojekt: Planung, Bau und Dokumentation waren Leistung der Kleingruppe Damm, die Ausarbeitung des Portfolios war meine. Diese Mappe ist eine nachträgliche Aufbereitung aus dem Jahr 2026 und war nicht Teil der Lehrveranstaltung.</t>
        </is>
      </c>
    </row>
    <row r="12"/>
  </sheetData>
  <mergeCells count="1">
    <mergeCell ref="A11:C1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2026-09-01T20:23:15Z</dcterms:created>
  <dcterms:modified xsi:type="dcterms:W3CDTF">2026-09-01T20:23:15Z</dcterms:modified>
</cp:coreProperties>
</file>